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920" yWindow="60" windowWidth="20730" windowHeight="9780"/>
  </bookViews>
  <sheets>
    <sheet name="2ο ΓΥΜΝ Ωρ 2 Πρ Διδ Οκτ17" sheetId="25" r:id="rId1"/>
    <sheet name="2ο ΓΥΜΝ Ωρ Πρ Διδ Οκτ17 Γον" sheetId="26" r:id="rId2"/>
  </sheets>
  <calcPr calcId="125725"/>
</workbook>
</file>

<file path=xl/calcChain.xml><?xml version="1.0" encoding="utf-8"?>
<calcChain xmlns="http://schemas.openxmlformats.org/spreadsheetml/2006/main">
  <c r="AL48" i="25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Y47"/>
  <c r="AX47"/>
  <c r="AW47"/>
  <c r="AU47"/>
  <c r="AT47"/>
  <c r="AS47"/>
  <c r="AQ47"/>
  <c r="AP47"/>
  <c r="AO47"/>
  <c r="AM47"/>
  <c r="AM46"/>
  <c r="AY45"/>
  <c r="AX45"/>
  <c r="AW45"/>
  <c r="AU45"/>
  <c r="AT45"/>
  <c r="AS45"/>
  <c r="AQ45"/>
  <c r="AP45"/>
  <c r="AO45"/>
  <c r="AM45"/>
  <c r="AM44"/>
  <c r="AY43"/>
  <c r="AX43"/>
  <c r="AW43"/>
  <c r="AU43"/>
  <c r="AT43"/>
  <c r="AS43"/>
  <c r="AQ43"/>
  <c r="AP43"/>
  <c r="AO43"/>
  <c r="AM43"/>
  <c r="AM42"/>
  <c r="AY41"/>
  <c r="AX41"/>
  <c r="AW41"/>
  <c r="AU41"/>
  <c r="AT41"/>
  <c r="AS41"/>
  <c r="AQ41"/>
  <c r="AP41"/>
  <c r="AO41"/>
  <c r="AM41"/>
  <c r="AM40"/>
  <c r="AY39"/>
  <c r="AX39"/>
  <c r="AW39"/>
  <c r="AU39"/>
  <c r="AT39"/>
  <c r="AS39"/>
  <c r="AM39"/>
  <c r="AM38"/>
  <c r="AY37"/>
  <c r="AU37"/>
  <c r="AM37"/>
  <c r="AM36"/>
  <c r="BA35"/>
  <c r="BD35" s="1"/>
  <c r="AM35"/>
  <c r="AM34"/>
  <c r="BA33"/>
  <c r="BD33" s="1"/>
  <c r="AM33"/>
  <c r="AM32"/>
  <c r="BA31"/>
  <c r="BD31" s="1"/>
  <c r="AM31"/>
  <c r="AM30"/>
  <c r="BA29"/>
  <c r="BD29" s="1"/>
  <c r="AM29"/>
  <c r="AM28"/>
  <c r="AO27"/>
  <c r="BA27" s="1"/>
  <c r="BD27" s="1"/>
  <c r="AM27"/>
  <c r="AM26"/>
  <c r="AY25"/>
  <c r="AX25"/>
  <c r="AW25"/>
  <c r="AU25"/>
  <c r="AT25"/>
  <c r="AS25"/>
  <c r="AQ25"/>
  <c r="AP25"/>
  <c r="AO25"/>
  <c r="AM25"/>
  <c r="AM24"/>
  <c r="AY23"/>
  <c r="AX23"/>
  <c r="AW23"/>
  <c r="AU23"/>
  <c r="AT23"/>
  <c r="AS23"/>
  <c r="AQ23"/>
  <c r="AP23"/>
  <c r="AO23"/>
  <c r="AM23"/>
  <c r="AM22"/>
  <c r="AY21"/>
  <c r="AX21"/>
  <c r="AW21"/>
  <c r="AU21"/>
  <c r="AT21"/>
  <c r="AS21"/>
  <c r="AQ21"/>
  <c r="AP21"/>
  <c r="AO21"/>
  <c r="AM21"/>
  <c r="AM20"/>
  <c r="AY19"/>
  <c r="AX19"/>
  <c r="AW19"/>
  <c r="AU19"/>
  <c r="AT19"/>
  <c r="AS19"/>
  <c r="AQ19"/>
  <c r="AP19"/>
  <c r="AO19"/>
  <c r="AM19"/>
  <c r="AM18"/>
  <c r="AY17"/>
  <c r="AX17"/>
  <c r="AW17"/>
  <c r="AU17"/>
  <c r="AT17"/>
  <c r="AS17"/>
  <c r="AQ17"/>
  <c r="AP17"/>
  <c r="AO17"/>
  <c r="AM17"/>
  <c r="AM16"/>
  <c r="AY15"/>
  <c r="AX15"/>
  <c r="AW15"/>
  <c r="AU15"/>
  <c r="AT15"/>
  <c r="AS15"/>
  <c r="AQ15"/>
  <c r="AP15"/>
  <c r="AO15"/>
  <c r="AM15"/>
  <c r="AM14"/>
  <c r="AY13"/>
  <c r="AX13"/>
  <c r="AW13"/>
  <c r="AU13"/>
  <c r="AT13"/>
  <c r="AS13"/>
  <c r="AQ13"/>
  <c r="AP13"/>
  <c r="AO13"/>
  <c r="AM13"/>
  <c r="AM12"/>
  <c r="AY11"/>
  <c r="AX11"/>
  <c r="AW11"/>
  <c r="AU11"/>
  <c r="AT11"/>
  <c r="AS11"/>
  <c r="AQ11"/>
  <c r="AP11"/>
  <c r="AO11"/>
  <c r="AM11"/>
  <c r="AM10"/>
  <c r="AY9"/>
  <c r="AX9"/>
  <c r="AW9"/>
  <c r="AU9"/>
  <c r="AT9"/>
  <c r="AS9"/>
  <c r="AQ9"/>
  <c r="AP9"/>
  <c r="AO9"/>
  <c r="AM9"/>
  <c r="AM8"/>
  <c r="AY7"/>
  <c r="AX7"/>
  <c r="AW7"/>
  <c r="AU7"/>
  <c r="AT7"/>
  <c r="AS7"/>
  <c r="AQ7"/>
  <c r="AP7"/>
  <c r="AO7"/>
  <c r="AM7"/>
  <c r="AM6"/>
  <c r="AY5"/>
  <c r="AX5"/>
  <c r="AW5"/>
  <c r="AU5"/>
  <c r="AT5"/>
  <c r="AS5"/>
  <c r="AQ5"/>
  <c r="AP5"/>
  <c r="AO5"/>
  <c r="AM5"/>
  <c r="AM4"/>
  <c r="BA43" l="1"/>
  <c r="BD43" s="1"/>
  <c r="BA47"/>
  <c r="BD47" s="1"/>
  <c r="BA5"/>
  <c r="BD5" s="1"/>
  <c r="BA13"/>
  <c r="BD13" s="1"/>
  <c r="BA21"/>
  <c r="BD21" s="1"/>
  <c r="BA25"/>
  <c r="BD25" s="1"/>
  <c r="BA39"/>
  <c r="BD39" s="1"/>
  <c r="BA45"/>
  <c r="BD45" s="1"/>
  <c r="BA9"/>
  <c r="BD9" s="1"/>
  <c r="BA17"/>
  <c r="BD17" s="1"/>
  <c r="BA41"/>
  <c r="BA37"/>
  <c r="BD37" s="1"/>
  <c r="BA23"/>
  <c r="BD23" s="1"/>
  <c r="BA19"/>
  <c r="BD19" s="1"/>
  <c r="BA15"/>
  <c r="BD15" s="1"/>
  <c r="BA11"/>
  <c r="BD11" s="1"/>
  <c r="BA7"/>
  <c r="BD7" s="1"/>
</calcChain>
</file>

<file path=xl/sharedStrings.xml><?xml version="1.0" encoding="utf-8"?>
<sst xmlns="http://schemas.openxmlformats.org/spreadsheetml/2006/main" count="1194" uniqueCount="201">
  <si>
    <t>ΘΕΟΦΙΛΑΚΟΥ ΜΑΡΙΑ</t>
  </si>
  <si>
    <t>Γ1</t>
  </si>
  <si>
    <t>Γ2</t>
  </si>
  <si>
    <t>Γ3</t>
  </si>
  <si>
    <t>Γ4</t>
  </si>
  <si>
    <t>ΒΟΥΛΓΑΡΑΚΗ ΜΑΡΙΑ</t>
  </si>
  <si>
    <t>ΓΙΑΝΝΙΟΥ ΑΙΚΑΤΕΡΙΝΗ</t>
  </si>
  <si>
    <t>ΖΕΡΒΑ ΠΑΝΑΓΙΩΤΑ</t>
  </si>
  <si>
    <t>ΣΑΧΑΜΗ  ΦΩΤΕΙΝΗ</t>
  </si>
  <si>
    <t>ΧΡΗΣΤΑΚΗΣ ΙΩΑΝΝΗΣ</t>
  </si>
  <si>
    <t>ΑΠΟΣΤΟΛΑΚΟΣ ΚΩΝ/ΝΟΣ</t>
  </si>
  <si>
    <t>ΣΠΥΡΑΚΟΥ ΜΑΡΙΑ</t>
  </si>
  <si>
    <t>ΓΙΑΝΝΟΥΛΕΑΣ ΚΩΝ/ΝΟΣ</t>
  </si>
  <si>
    <t>Β2</t>
  </si>
  <si>
    <t>Β1</t>
  </si>
  <si>
    <t>Β3</t>
  </si>
  <si>
    <t>Α3</t>
  </si>
  <si>
    <t>Α2</t>
  </si>
  <si>
    <t>Α1</t>
  </si>
  <si>
    <t>ΔΕΥΤΕΡΑ</t>
  </si>
  <si>
    <t>ΤΡΙΤΗ</t>
  </si>
  <si>
    <t>ΤΕΤΑΡΤΗ</t>
  </si>
  <si>
    <t>ΠΕΜΠΤΗ</t>
  </si>
  <si>
    <t>ΠΑΡΑΣΚΕΥΗ</t>
  </si>
  <si>
    <t>ΚΑΛ</t>
  </si>
  <si>
    <t>ΚΠΑ</t>
  </si>
  <si>
    <t>ΤΕΧΝ</t>
  </si>
  <si>
    <t>ΠΛΗΡ</t>
  </si>
  <si>
    <t>ΙΣΤ</t>
  </si>
  <si>
    <t>ΜΑΘ</t>
  </si>
  <si>
    <t>ΝΕΟΕΛΛΗΝΙΚΗ  ΓΛΩΣΣΑ</t>
  </si>
  <si>
    <t>ΑΡΧΑΙΑ ΕΛΛΗΝΙΚΗ ΓΛΩΣΣΑ</t>
  </si>
  <si>
    <t>ΑΠΟΣΤΟΛΑΚΟΥ ΣΤΑΥΡΟΥΛΑ</t>
  </si>
  <si>
    <t>ΤΣΟΥΤΣΟΥΡΑΣ ΣΠΥΡΙΔΩΝ</t>
  </si>
  <si>
    <t>ΚΟΥΤΣΟΒΙΤΗ ΣΤΑΜΑΤΙΚΗ</t>
  </si>
  <si>
    <t>ΣΥΝΤΟΜΟΓΡΑΦΙΕΣ</t>
  </si>
  <si>
    <t>ΥΠΕΥΘΥΝΟΣ ΕΡΓΑΣΤΗΡΙΟΥ</t>
  </si>
  <si>
    <t>ΓΡΑΜΜΑΤΕΙΑΚΗ ΥΠΟΣΤΗΡΙΞΗ</t>
  </si>
  <si>
    <t>Υ.ΕΡΓ</t>
  </si>
  <si>
    <t>ΦΥΣ</t>
  </si>
  <si>
    <t>ΘΡΗΣΚΕΥΤΙΚΑ</t>
  </si>
  <si>
    <t>ΜΑΘΗΜΑΤΙΚΑ</t>
  </si>
  <si>
    <t>ΤΕΧΝΟΛΟΓΙΑ</t>
  </si>
  <si>
    <t>ΠΛΗΡΟΦΟΡΙΚΗ</t>
  </si>
  <si>
    <t>ΚΑΛΛΙΤΕΧΝΙΚΑ</t>
  </si>
  <si>
    <t>ΦΥΣΙΚΗ ΑΓΩΓΗ</t>
  </si>
  <si>
    <t>ΧΗΜ</t>
  </si>
  <si>
    <t>ΦΥΣΙΚΗ</t>
  </si>
  <si>
    <t>ΓΕΩΓΡΑΦΙΑ</t>
  </si>
  <si>
    <t>Β.Δ.β</t>
  </si>
  <si>
    <t>ΣΥΝΟΛΟ ΩΡΩΝ ΠΟΥ ΔΙΔΑΣΚΕΙ Ο ΚΆΘΕ ΕΚΠΑΙΔΕΥΤΙΚΟΣ ΣΕ ΚΑΘΕ ΤΜΗΜΑ</t>
  </si>
  <si>
    <t>Σύνολο Ωρών</t>
  </si>
  <si>
    <t>Πλεόνασμα</t>
  </si>
  <si>
    <t xml:space="preserve"> Έλειμμα</t>
  </si>
  <si>
    <t>Υπερωρίες</t>
  </si>
  <si>
    <t>Π Α Ρ Α Τ Η Ρ Η Σ Ε Ι Σ</t>
  </si>
  <si>
    <t>Α4</t>
  </si>
  <si>
    <t>Β4</t>
  </si>
  <si>
    <t>ΟΝΟΜΑΤΕΠΩΝΥΜO</t>
  </si>
  <si>
    <t>ΙΣΤΟΡΙΑ</t>
  </si>
  <si>
    <t>ΒΙΟΛ</t>
  </si>
  <si>
    <t>ΚΛΑΠΗ ΜΑΓΔΑΛΗΝΗ</t>
  </si>
  <si>
    <t>ΓΙΑΝΝΟΠΟΥΛΟΣ ΔΗΜΗΤΡΙΟΣ</t>
  </si>
  <si>
    <t>ΜΟΥΣ</t>
  </si>
  <si>
    <t>ΜΟΥΣΙΚΗ</t>
  </si>
  <si>
    <t>ΟΝΟΜΑΤΕΠΩΝΥΜΟ</t>
  </si>
  <si>
    <t>ΗΜΕΡΑ</t>
  </si>
  <si>
    <t>ΔΙΕΥΘΥΝΤΗΣ - Μείωση  11 ώρες</t>
  </si>
  <si>
    <t>ΥΠ/ΝΤΡΙΑ  -  Μείωση  4  ώρες</t>
  </si>
  <si>
    <t>ΛΙΑΝΟΥ                          ΓΕΩΡΓΙΑ</t>
  </si>
  <si>
    <t>ΚΟΓΙΑ              ΚΩΝ/ΝΤΙΑ</t>
  </si>
  <si>
    <t>ΒΙΟΛΟΓΙΑ</t>
  </si>
  <si>
    <t>ΜΕΙΩΣΗ</t>
  </si>
  <si>
    <t>ΚΑΛΟΠΙΣΗΣ  ΔΗΜΗΤΡΙΟΣ</t>
  </si>
  <si>
    <t>ΚΑΡΑΒΑΛΑΚΗ  ΚΥΡΙΑΚΗ</t>
  </si>
  <si>
    <t>ΚΑΚΑΡΑ       ΑΡΙΕΤΤΑ</t>
  </si>
  <si>
    <t>ΖΕΡΒΑ                 ΜΑΡΙΑ</t>
  </si>
  <si>
    <t>ΑΕΓΛ</t>
  </si>
  <si>
    <t>ΝΕΛΟ</t>
  </si>
  <si>
    <t>ΓΛΔΙ</t>
  </si>
  <si>
    <t>ΑΕΚΜ</t>
  </si>
  <si>
    <t>ΓΕΓΕ</t>
  </si>
  <si>
    <t>ΓΥΜΝ</t>
  </si>
  <si>
    <t>ΟΙΟΙ</t>
  </si>
  <si>
    <t>ΘΡΗΣ</t>
  </si>
  <si>
    <t>Χ</t>
  </si>
  <si>
    <t>Αγα1</t>
  </si>
  <si>
    <t>Αγα2</t>
  </si>
  <si>
    <t>Αγε</t>
  </si>
  <si>
    <t>Γγα1</t>
  </si>
  <si>
    <t>Γγα2</t>
  </si>
  <si>
    <t>Γγε1</t>
  </si>
  <si>
    <t>Γγε2</t>
  </si>
  <si>
    <t>Βγα1</t>
  </si>
  <si>
    <t>Βγα2</t>
  </si>
  <si>
    <t>Βγε1</t>
  </si>
  <si>
    <t>Βγε2</t>
  </si>
  <si>
    <t>ΓΑΛΛ</t>
  </si>
  <si>
    <t>ΓΕΡΜ</t>
  </si>
  <si>
    <t>Απρ</t>
  </si>
  <si>
    <t>Ααρ1</t>
  </si>
  <si>
    <t>Ααρ2</t>
  </si>
  <si>
    <t>Γ12</t>
  </si>
  <si>
    <t>ΓΑΛΛΙΚΑ</t>
  </si>
  <si>
    <t>ΓΕΡΜΑΝΙΚΑ</t>
  </si>
  <si>
    <t>ΑΓΓΛΙΚΑ ΑΡΧΑΡ</t>
  </si>
  <si>
    <t>ΑΓΓπ</t>
  </si>
  <si>
    <t>ΑΓΓα</t>
  </si>
  <si>
    <t>ΓΡΥΠ</t>
  </si>
  <si>
    <t>Διάθεση  4  ωρες  από το 1ο Γυμνάσιο Γυθείου</t>
  </si>
  <si>
    <t>Διάθεση  4  ωρες  στο  2ο ΓΕΛ Σπάρτης</t>
  </si>
  <si>
    <t>Διάθεση  8  ωρες  στο 4ο Γυμνάσιο Σπάρτης</t>
  </si>
  <si>
    <r>
      <rPr>
        <b/>
        <sz val="14"/>
        <color rgb="FFC00000"/>
        <rFont val="Calibri"/>
        <family val="2"/>
        <charset val="161"/>
        <scheme val="minor"/>
      </rPr>
      <t>2ο  ΓΥΜΝΑΣΙΟ  ΣΠΑΡΤΗΣ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</t>
    </r>
    <r>
      <rPr>
        <b/>
        <sz val="16"/>
        <color theme="1"/>
        <rFont val="Calibri"/>
        <family val="2"/>
        <charset val="161"/>
        <scheme val="minor"/>
      </rPr>
      <t>ΕΦΗΜΕΡΙΕΣ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ΣΧΟΛΙΚΟ ΕΤΟΣ 2017-18                           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4"/>
        <color rgb="FFC00000"/>
        <rFont val="Calibri"/>
        <family val="2"/>
        <charset val="161"/>
        <scheme val="minor"/>
      </rPr>
      <t>ΙΣΧΥΕΙ  ΑΠΟ 02-10-2017</t>
    </r>
  </si>
  <si>
    <t>ΟΡΟΦΟΣ</t>
  </si>
  <si>
    <t>ΙΣΟΓΕΙΟ</t>
  </si>
  <si>
    <t>ΓΙΑΝΝΟΠΟΥΛΟΣ  ΔΗΜΗΤΡΙΟΣ</t>
  </si>
  <si>
    <t>Ωράριο Διδασκαλίας</t>
  </si>
  <si>
    <t>ΚΕΙΜΕΝΑ ΝΕΟΕΛ. ΛΟΓΟΤΕΧΝΙΑΣ</t>
  </si>
  <si>
    <t>ΑΡΧΑΙΑ ΕΛΛ ΚΕΙΜΕΝΑ ΑΠΌ ΜΕΤΑΦΡ.</t>
  </si>
  <si>
    <t>ΟΙΚ. ΟΙΚΟΝ.</t>
  </si>
  <si>
    <t>ΚΟΙΝ. &amp; ΠΟΛ. ΑΓΩΓΗ</t>
  </si>
  <si>
    <t>Ο  Σχολικός Σύμβουλος Παιδαγωγικής Ευθύνης</t>
  </si>
  <si>
    <t>Ο  Διευθυντής</t>
  </si>
  <si>
    <t>Ο  Διευθυντής Δ.Δ.Ε. Λακωνίας</t>
  </si>
  <si>
    <t xml:space="preserve">Εμμανουήλ  Στεργιούλης  </t>
  </si>
  <si>
    <t>Κωνσταντίνος  Γιαννουλέας</t>
  </si>
  <si>
    <t>Γεώργιος  Παπαδάκος</t>
  </si>
  <si>
    <t>Εγκρίθηκε Σπάρτη    ……. /……. /…….</t>
  </si>
  <si>
    <t>Διάθεση  6  ωρες  στο         2ο ΓΕΛ Σπάρτης</t>
  </si>
  <si>
    <t>Διάθεση   6  ωρες  στο  2ο ΓΕΛ  Σπάρτης</t>
  </si>
  <si>
    <t>ΠΕ12.07</t>
  </si>
  <si>
    <t>ΜΘ</t>
  </si>
  <si>
    <t>ΠΕ02</t>
  </si>
  <si>
    <t>ΜΟ</t>
  </si>
  <si>
    <t>ΜΔ</t>
  </si>
  <si>
    <t>ΠΕ01</t>
  </si>
  <si>
    <t>ΠΕ03</t>
  </si>
  <si>
    <t>ΠΕ04.01</t>
  </si>
  <si>
    <t>ΠΕ04,02</t>
  </si>
  <si>
    <t>ΠΕ05</t>
  </si>
  <si>
    <t>ΠΕ07</t>
  </si>
  <si>
    <t>ΠΕ06</t>
  </si>
  <si>
    <t>ΠΕ11</t>
  </si>
  <si>
    <t>ΠΕ15</t>
  </si>
  <si>
    <t>ΠΕ17</t>
  </si>
  <si>
    <t>ΠΕ19</t>
  </si>
  <si>
    <t>ΠΕ08</t>
  </si>
  <si>
    <t>ΠΕ16</t>
  </si>
  <si>
    <t>ΚΛΑΔΟΣ</t>
  </si>
  <si>
    <t>ΙΔΙΟΤΗΤΑ</t>
  </si>
  <si>
    <t>ΩΡΑΡΙΟ ΛΕΙΤΟΥΡΓΙΑΣ</t>
  </si>
  <si>
    <t>8:15 - 9:00</t>
  </si>
  <si>
    <t xml:space="preserve">1η </t>
  </si>
  <si>
    <t>2η</t>
  </si>
  <si>
    <t>3η</t>
  </si>
  <si>
    <t>4η</t>
  </si>
  <si>
    <t>5η</t>
  </si>
  <si>
    <t>6η</t>
  </si>
  <si>
    <t>7η</t>
  </si>
  <si>
    <t>9:05 - 9:50</t>
  </si>
  <si>
    <t>10:00-10:45</t>
  </si>
  <si>
    <t>10:55-11:40</t>
  </si>
  <si>
    <t>11:50-12:30</t>
  </si>
  <si>
    <t>13:25-13:55</t>
  </si>
  <si>
    <t>12:40-13:20</t>
  </si>
  <si>
    <t>ΚΟΓΙΑ   ΚΩΝ/ΝΤΙΑ</t>
  </si>
  <si>
    <t>ΛΙΑΝΟΥ   ΓΕΩΡΓΙΑ</t>
  </si>
  <si>
    <t>1ο-2ο-3ο διάλ.</t>
  </si>
  <si>
    <t>4ο-5ο-6ο διάλ.</t>
  </si>
  <si>
    <t>4ο-5ο-6ο</t>
  </si>
  <si>
    <t>ΛΙΑΝΟΥ    ΓΕΩΡΓΙΑ</t>
  </si>
  <si>
    <t>ΚΟΓΙΑ      ΚΩΝ/ΝΤΙΑ</t>
  </si>
  <si>
    <t>ΚΑΚΑΡΑ    ΑΡΙΕΤΤΑ</t>
  </si>
  <si>
    <t>ΓΙΑΝΝΟΠΟΥΛΟΣ ΔΗΜ.</t>
  </si>
  <si>
    <t>ΑΠΟΣΤΟΛΑΚΟΣ ΚΩΝ.</t>
  </si>
  <si>
    <t>ΓΙΑΝΝΟΥΛΕΑΣ ΚΩΝ.</t>
  </si>
  <si>
    <t>ΚΟΥΤΣΟΒΙΤΗ ΣΤΑΜ.</t>
  </si>
  <si>
    <t>ΑΠΟΣΤΟΛΑΚΟΥ ΣΤΑΥΡ.</t>
  </si>
  <si>
    <t>ΚΑΛΟΠΙΣΗΣ  ΔΗΜ.</t>
  </si>
  <si>
    <t>ΤΣΟΥΤΣΟΥΡΑΣ ΣΠΥΡ.</t>
  </si>
  <si>
    <t>8:15-9:00</t>
  </si>
  <si>
    <t>9:05-9:50</t>
  </si>
  <si>
    <t>ΜΟΝΟ</t>
  </si>
  <si>
    <t>2ο ΓΕΛ</t>
  </si>
  <si>
    <t>Συμβουλος Φυσικών επιστημών</t>
  </si>
  <si>
    <t>Συμβουλος Αγγλικής Γλώσσας</t>
  </si>
  <si>
    <t>Συμβουλος Φυσικής Αγωγής</t>
  </si>
  <si>
    <t>Συμβουλος Πληροφορικής</t>
  </si>
  <si>
    <t>ΚΑΚΑΡΑ  ΑΡΙΕΤΤΑ</t>
  </si>
  <si>
    <t>ΖΕΡΒΑ  ΜΑΡΙΑ</t>
  </si>
  <si>
    <t>ΚΑΡΑΒΑΛΑΚΗ  ΚΥΡ.</t>
  </si>
  <si>
    <t>Συμβουλος Θεολόγων</t>
  </si>
  <si>
    <t>Γραμματειακή Υποστήριξη   1 ώρ.  Αρ.Απ. 9152/29-9-17</t>
  </si>
  <si>
    <t>ΣΤΑΘΑΚΗΣ   ΝΙΚΟΛΑΟΣ</t>
  </si>
  <si>
    <t>ΑΝ</t>
  </si>
  <si>
    <t>Διάθεση 5 ωρ.από 1ο ΕΠΑΛ-Αρ.Απ. 6301/22-9-17</t>
  </si>
  <si>
    <t>Διάθεση 6 ωρ. από το 3ο Γυμν. Αρ.Απ. 6301/22-9-17</t>
  </si>
  <si>
    <t>Διάθεση 6 ωρ. από το 3ο Γυμν.-Αρ.Απ. 6301/22-9-17</t>
  </si>
  <si>
    <t>ΖΕΡΒΑ           ΜΑΡΙΑ</t>
  </si>
  <si>
    <t xml:space="preserve">             Εγκρίθηκε Σπάρτη    16 /10 /2017</t>
  </si>
  <si>
    <r>
      <rPr>
        <b/>
        <sz val="14"/>
        <color rgb="FFC00000"/>
        <rFont val="Calibri"/>
        <family val="2"/>
        <charset val="161"/>
        <scheme val="minor"/>
      </rPr>
      <t>2ο  ΓΥΜΝΑΣΙΟ  ΣΠΑΡΤΗΣ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</t>
    </r>
    <r>
      <rPr>
        <b/>
        <sz val="16"/>
        <color theme="1"/>
        <rFont val="Calibri"/>
        <family val="2"/>
        <charset val="161"/>
        <scheme val="minor"/>
      </rPr>
      <t>ΩΡΟΛΟΓΙΟ ΠΡΟΓΡΑΜΜΑ ΔΙΔΑΣΚΑΛΙΑΣ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ΣΧΟΛΙΚΟ ΕΤΟΣ 2017-18                           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4"/>
        <color rgb="FFC00000"/>
        <rFont val="Calibri"/>
        <family val="2"/>
        <charset val="161"/>
        <scheme val="minor"/>
      </rPr>
      <t>ΙΣΧΥΕΙ  ΑΠΟ 16-10-2017</t>
    </r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</si>
</sst>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 tint="-0.3499862666707357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theme="0" tint="-0.34998626667073579"/>
      <name val="Calibri"/>
      <family val="2"/>
      <charset val="161"/>
      <scheme val="minor"/>
    </font>
    <font>
      <b/>
      <i/>
      <u/>
      <sz val="10"/>
      <color theme="1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b/>
      <i/>
      <sz val="11"/>
      <color theme="1"/>
      <name val="Cambria"/>
      <family val="1"/>
      <charset val="161"/>
      <scheme val="major"/>
    </font>
    <font>
      <b/>
      <i/>
      <sz val="12"/>
      <color theme="1"/>
      <name val="Cambria"/>
      <family val="1"/>
      <charset val="161"/>
      <scheme val="major"/>
    </font>
    <font>
      <sz val="10"/>
      <name val="Arial"/>
      <family val="2"/>
      <charset val="161"/>
    </font>
    <font>
      <sz val="10"/>
      <name val="Arial Greek"/>
      <family val="2"/>
    </font>
    <font>
      <b/>
      <sz val="8"/>
      <name val="Comic Sans MS"/>
      <family val="4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color indexed="12"/>
      <name val="Calibri"/>
      <family val="2"/>
      <charset val="161"/>
      <scheme val="minor"/>
    </font>
    <font>
      <b/>
      <sz val="12"/>
      <color indexed="12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10"/>
      <name val="Calibri"/>
      <family val="2"/>
      <charset val="161"/>
      <scheme val="minor"/>
    </font>
    <font>
      <b/>
      <sz val="10"/>
      <color rgb="FF00B050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4"/>
      <color rgb="FF00602B"/>
      <name val="Calibri"/>
      <family val="2"/>
      <charset val="161"/>
      <scheme val="minor"/>
    </font>
    <font>
      <sz val="12"/>
      <color rgb="FFC00000"/>
      <name val="Calibri"/>
      <family val="2"/>
      <charset val="161"/>
      <scheme val="minor"/>
    </font>
    <font>
      <b/>
      <sz val="8"/>
      <color indexed="12"/>
      <name val="Calibri"/>
      <family val="2"/>
      <charset val="161"/>
      <scheme val="minor"/>
    </font>
    <font>
      <sz val="10"/>
      <color indexed="12"/>
      <name val="Calibri"/>
      <family val="2"/>
      <charset val="161"/>
      <scheme val="minor"/>
    </font>
    <font>
      <sz val="12"/>
      <color rgb="FF00602B"/>
      <name val="Calibri"/>
      <family val="2"/>
      <charset val="161"/>
      <scheme val="minor"/>
    </font>
    <font>
      <b/>
      <sz val="11"/>
      <color rgb="FF00602B"/>
      <name val="Calibri"/>
      <family val="2"/>
      <charset val="161"/>
      <scheme val="minor"/>
    </font>
    <font>
      <sz val="11"/>
      <color rgb="FF00602B"/>
      <name val="Calibri"/>
      <family val="2"/>
      <charset val="161"/>
      <scheme val="minor"/>
    </font>
    <font>
      <b/>
      <sz val="9"/>
      <color indexed="12"/>
      <name val="Calibri"/>
      <family val="2"/>
      <charset val="161"/>
      <scheme val="minor"/>
    </font>
    <font>
      <b/>
      <i/>
      <sz val="12"/>
      <name val="Cambria"/>
      <family val="1"/>
      <charset val="161"/>
      <scheme val="major"/>
    </font>
    <font>
      <b/>
      <i/>
      <sz val="10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b/>
      <sz val="10"/>
      <color theme="0" tint="-0.34998626667073579"/>
      <name val="Calibri"/>
      <family val="2"/>
      <charset val="161"/>
      <scheme val="minor"/>
    </font>
    <font>
      <b/>
      <i/>
      <u/>
      <sz val="8"/>
      <color theme="1"/>
      <name val="Calibri"/>
      <family val="2"/>
      <charset val="161"/>
      <scheme val="minor"/>
    </font>
    <font>
      <b/>
      <sz val="14"/>
      <color rgb="FF00206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auto="1"/>
        <bgColor rgb="FFDDDDDD"/>
      </patternFill>
    </fill>
    <fill>
      <patternFill patternType="lightUp"/>
    </fill>
    <fill>
      <patternFill patternType="lightUp">
        <bgColor rgb="FFDDDDDD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574">
    <xf numFmtId="0" fontId="0" fillId="0" borderId="0" xfId="0"/>
    <xf numFmtId="49" fontId="0" fillId="0" borderId="0" xfId="0" applyNumberFormat="1"/>
    <xf numFmtId="0" fontId="2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wrapText="1"/>
    </xf>
    <xf numFmtId="49" fontId="17" fillId="0" borderId="0" xfId="0" applyNumberFormat="1" applyFont="1"/>
    <xf numFmtId="49" fontId="18" fillId="0" borderId="0" xfId="0" applyNumberFormat="1" applyFont="1"/>
    <xf numFmtId="0" fontId="7" fillId="0" borderId="49" xfId="1" applyFont="1" applyFill="1" applyBorder="1" applyAlignment="1">
      <alignment horizontal="center"/>
    </xf>
    <xf numFmtId="0" fontId="8" fillId="0" borderId="4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29" fillId="0" borderId="49" xfId="1" applyFont="1" applyFill="1" applyBorder="1" applyAlignment="1">
      <alignment horizontal="center" vertical="center"/>
    </xf>
    <xf numFmtId="0" fontId="29" fillId="0" borderId="37" xfId="1" applyFont="1" applyFill="1" applyBorder="1" applyAlignment="1">
      <alignment horizontal="center" vertical="center"/>
    </xf>
    <xf numFmtId="0" fontId="30" fillId="0" borderId="34" xfId="1" applyFont="1" applyFill="1" applyBorder="1" applyAlignment="1">
      <alignment horizontal="center" vertical="center"/>
    </xf>
    <xf numFmtId="0" fontId="30" fillId="0" borderId="57" xfId="1" applyFont="1" applyFill="1" applyBorder="1" applyAlignment="1">
      <alignment horizontal="center" vertical="center"/>
    </xf>
    <xf numFmtId="0" fontId="30" fillId="0" borderId="49" xfId="1" applyFont="1" applyFill="1" applyBorder="1" applyAlignment="1">
      <alignment horizontal="center" vertical="center"/>
    </xf>
    <xf numFmtId="0" fontId="30" fillId="0" borderId="37" xfId="1" applyFont="1" applyFill="1" applyBorder="1" applyAlignment="1">
      <alignment horizontal="center" vertical="center"/>
    </xf>
    <xf numFmtId="0" fontId="29" fillId="0" borderId="34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6" fillId="0" borderId="31" xfId="1" applyFont="1" applyBorder="1" applyAlignment="1">
      <alignment vertical="center"/>
    </xf>
    <xf numFmtId="49" fontId="0" fillId="0" borderId="0" xfId="0" applyNumberFormat="1" applyBorder="1"/>
    <xf numFmtId="49" fontId="16" fillId="0" borderId="0" xfId="0" applyNumberFormat="1" applyFont="1" applyBorder="1" applyAlignment="1">
      <alignment horizontal="center"/>
    </xf>
    <xf numFmtId="0" fontId="8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center" vertical="center"/>
    </xf>
    <xf numFmtId="0" fontId="8" fillId="3" borderId="47" xfId="1" applyFont="1" applyFill="1" applyBorder="1" applyAlignment="1">
      <alignment horizontal="center" vertical="center"/>
    </xf>
    <xf numFmtId="0" fontId="29" fillId="3" borderId="49" xfId="1" applyFont="1" applyFill="1" applyBorder="1" applyAlignment="1">
      <alignment horizontal="center" vertical="center"/>
    </xf>
    <xf numFmtId="0" fontId="7" fillId="3" borderId="35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/>
    </xf>
    <xf numFmtId="0" fontId="29" fillId="3" borderId="37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30" fillId="3" borderId="34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57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30" fillId="3" borderId="57" xfId="1" applyFont="1" applyFill="1" applyBorder="1" applyAlignment="1">
      <alignment horizontal="center" vertical="center"/>
    </xf>
    <xf numFmtId="0" fontId="30" fillId="3" borderId="49" xfId="1" applyFont="1" applyFill="1" applyBorder="1" applyAlignment="1">
      <alignment horizontal="center" vertical="center"/>
    </xf>
    <xf numFmtId="0" fontId="30" fillId="3" borderId="37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30" fillId="0" borderId="59" xfId="1" applyFont="1" applyFill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41" xfId="1" applyFont="1" applyFill="1" applyBorder="1" applyAlignment="1">
      <alignment horizontal="center" vertical="center"/>
    </xf>
    <xf numFmtId="0" fontId="30" fillId="3" borderId="41" xfId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49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51" xfId="0" applyNumberFormat="1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/>
    </xf>
    <xf numFmtId="49" fontId="22" fillId="0" borderId="46" xfId="0" applyNumberFormat="1" applyFont="1" applyBorder="1" applyAlignment="1">
      <alignment vertical="center"/>
    </xf>
    <xf numFmtId="49" fontId="22" fillId="0" borderId="47" xfId="0" applyNumberFormat="1" applyFont="1" applyBorder="1" applyAlignment="1">
      <alignment vertical="center"/>
    </xf>
    <xf numFmtId="49" fontId="22" fillId="0" borderId="61" xfId="0" applyNumberFormat="1" applyFont="1" applyBorder="1" applyAlignment="1">
      <alignment vertical="center"/>
    </xf>
    <xf numFmtId="49" fontId="22" fillId="0" borderId="6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22" fillId="0" borderId="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60" xfId="0" applyNumberFormat="1" applyFont="1" applyBorder="1" applyAlignment="1">
      <alignment horizontal="center" vertical="center"/>
    </xf>
    <xf numFmtId="49" fontId="23" fillId="3" borderId="47" xfId="0" applyNumberFormat="1" applyFont="1" applyFill="1" applyBorder="1" applyAlignment="1">
      <alignment horizontal="center" vertical="center"/>
    </xf>
    <xf numFmtId="0" fontId="16" fillId="0" borderId="25" xfId="0" applyFont="1" applyBorder="1"/>
    <xf numFmtId="0" fontId="3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34" fillId="0" borderId="25" xfId="0" applyNumberFormat="1" applyFont="1" applyBorder="1"/>
    <xf numFmtId="0" fontId="16" fillId="0" borderId="0" xfId="0" applyFont="1"/>
    <xf numFmtId="1" fontId="5" fillId="3" borderId="13" xfId="0" applyNumberFormat="1" applyFont="1" applyFill="1" applyBorder="1" applyAlignment="1">
      <alignment horizontal="center" vertical="center"/>
    </xf>
    <xf numFmtId="1" fontId="5" fillId="3" borderId="20" xfId="0" applyNumberFormat="1" applyFont="1" applyFill="1" applyBorder="1" applyAlignment="1">
      <alignment horizontal="center" vertical="center"/>
    </xf>
    <xf numFmtId="49" fontId="22" fillId="3" borderId="47" xfId="0" applyNumberFormat="1" applyFont="1" applyFill="1" applyBorder="1" applyAlignment="1">
      <alignment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3" borderId="60" xfId="0" applyNumberFormat="1" applyFont="1" applyFill="1" applyBorder="1" applyAlignment="1">
      <alignment horizontal="center" vertical="center"/>
    </xf>
    <xf numFmtId="49" fontId="22" fillId="3" borderId="46" xfId="0" applyNumberFormat="1" applyFont="1" applyFill="1" applyBorder="1" applyAlignment="1">
      <alignment horizontal="center" vertical="center"/>
    </xf>
    <xf numFmtId="49" fontId="22" fillId="3" borderId="47" xfId="0" applyNumberFormat="1" applyFont="1" applyFill="1" applyBorder="1" applyAlignment="1">
      <alignment horizontal="center" vertical="center"/>
    </xf>
    <xf numFmtId="49" fontId="23" fillId="3" borderId="46" xfId="0" applyNumberFormat="1" applyFont="1" applyFill="1" applyBorder="1" applyAlignment="1">
      <alignment horizontal="center" vertical="center"/>
    </xf>
    <xf numFmtId="1" fontId="33" fillId="0" borderId="62" xfId="0" applyNumberFormat="1" applyFont="1" applyFill="1" applyBorder="1" applyAlignment="1">
      <alignment horizontal="center" vertical="center"/>
    </xf>
    <xf numFmtId="49" fontId="23" fillId="3" borderId="51" xfId="0" applyNumberFormat="1" applyFont="1" applyFill="1" applyBorder="1" applyAlignment="1">
      <alignment horizontal="center" vertical="center"/>
    </xf>
    <xf numFmtId="49" fontId="23" fillId="3" borderId="49" xfId="0" applyNumberFormat="1" applyFont="1" applyFill="1" applyBorder="1" applyAlignment="1">
      <alignment horizontal="center" vertical="center"/>
    </xf>
    <xf numFmtId="49" fontId="23" fillId="3" borderId="48" xfId="0" applyNumberFormat="1" applyFont="1" applyFill="1" applyBorder="1" applyAlignment="1">
      <alignment horizontal="center" vertical="center"/>
    </xf>
    <xf numFmtId="1" fontId="33" fillId="0" borderId="65" xfId="0" applyNumberFormat="1" applyFont="1" applyFill="1" applyBorder="1" applyAlignment="1">
      <alignment horizontal="center" vertical="center"/>
    </xf>
    <xf numFmtId="49" fontId="14" fillId="0" borderId="25" xfId="0" applyNumberFormat="1" applyFont="1" applyBorder="1" applyAlignment="1">
      <alignment wrapText="1"/>
    </xf>
    <xf numFmtId="1" fontId="38" fillId="0" borderId="29" xfId="0" applyNumberFormat="1" applyFont="1" applyFill="1" applyBorder="1" applyAlignment="1">
      <alignment horizontal="center" vertical="center"/>
    </xf>
    <xf numFmtId="1" fontId="38" fillId="0" borderId="30" xfId="0" applyNumberFormat="1" applyFont="1" applyFill="1" applyBorder="1" applyAlignment="1">
      <alignment horizontal="center" vertical="center"/>
    </xf>
    <xf numFmtId="1" fontId="38" fillId="0" borderId="31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1" fontId="38" fillId="0" borderId="67" xfId="0" applyNumberFormat="1" applyFont="1" applyFill="1" applyBorder="1" applyAlignment="1">
      <alignment horizontal="center" vertical="center"/>
    </xf>
    <xf numFmtId="1" fontId="38" fillId="0" borderId="68" xfId="0" applyNumberFormat="1" applyFont="1" applyFill="1" applyBorder="1" applyAlignment="1">
      <alignment horizontal="center" vertical="center"/>
    </xf>
    <xf numFmtId="0" fontId="39" fillId="0" borderId="47" xfId="1" applyFont="1" applyFill="1" applyBorder="1" applyAlignment="1">
      <alignment horizontal="center" vertical="center"/>
    </xf>
    <xf numFmtId="0" fontId="39" fillId="0" borderId="36" xfId="1" applyFont="1" applyFill="1" applyBorder="1" applyAlignment="1">
      <alignment horizontal="center" vertical="center"/>
    </xf>
    <xf numFmtId="0" fontId="39" fillId="3" borderId="47" xfId="1" applyFont="1" applyFill="1" applyBorder="1" applyAlignment="1">
      <alignment horizontal="center" vertical="center"/>
    </xf>
    <xf numFmtId="0" fontId="39" fillId="3" borderId="36" xfId="1" applyFont="1" applyFill="1" applyBorder="1" applyAlignment="1">
      <alignment horizontal="center" vertical="center"/>
    </xf>
    <xf numFmtId="0" fontId="39" fillId="3" borderId="32" xfId="1" applyFont="1" applyFill="1" applyBorder="1" applyAlignment="1">
      <alignment horizontal="center" vertical="center"/>
    </xf>
    <xf numFmtId="0" fontId="39" fillId="0" borderId="32" xfId="1" applyFont="1" applyFill="1" applyBorder="1" applyAlignment="1">
      <alignment horizontal="center" vertical="center"/>
    </xf>
    <xf numFmtId="0" fontId="39" fillId="4" borderId="36" xfId="1" applyFont="1" applyFill="1" applyBorder="1" applyAlignment="1">
      <alignment horizontal="center" vertical="center"/>
    </xf>
    <xf numFmtId="0" fontId="39" fillId="4" borderId="27" xfId="1" applyFont="1" applyFill="1" applyBorder="1" applyAlignment="1">
      <alignment horizontal="center" vertical="center"/>
    </xf>
    <xf numFmtId="0" fontId="39" fillId="3" borderId="27" xfId="1" applyFont="1" applyFill="1" applyBorder="1" applyAlignment="1">
      <alignment horizontal="center" vertical="center"/>
    </xf>
    <xf numFmtId="0" fontId="39" fillId="3" borderId="23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49" fontId="22" fillId="3" borderId="32" xfId="0" applyNumberFormat="1" applyFont="1" applyFill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vertical="center"/>
    </xf>
    <xf numFmtId="0" fontId="10" fillId="0" borderId="0" xfId="0" applyFont="1" applyBorder="1"/>
    <xf numFmtId="49" fontId="14" fillId="0" borderId="0" xfId="0" applyNumberFormat="1" applyFont="1" applyBorder="1" applyAlignment="1">
      <alignment wrapText="1"/>
    </xf>
    <xf numFmtId="1" fontId="34" fillId="0" borderId="0" xfId="0" applyNumberFormat="1" applyFont="1" applyBorder="1"/>
    <xf numFmtId="49" fontId="2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/>
    <xf numFmtId="49" fontId="6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38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4" fillId="0" borderId="66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4" fillId="0" borderId="1" xfId="1" applyFont="1" applyBorder="1" applyAlignment="1">
      <alignment horizontal="left"/>
    </xf>
    <xf numFmtId="0" fontId="41" fillId="0" borderId="11" xfId="1" applyFont="1" applyFill="1" applyBorder="1" applyAlignment="1">
      <alignment horizontal="left" vertical="center" shrinkToFit="1"/>
    </xf>
    <xf numFmtId="0" fontId="41" fillId="3" borderId="25" xfId="1" applyFont="1" applyFill="1" applyBorder="1" applyAlignment="1">
      <alignment horizontal="left" vertical="center" shrinkToFit="1"/>
    </xf>
    <xf numFmtId="0" fontId="24" fillId="0" borderId="0" xfId="1" applyFont="1" applyAlignment="1">
      <alignment horizontal="left"/>
    </xf>
    <xf numFmtId="0" fontId="42" fillId="3" borderId="29" xfId="1" applyFont="1" applyFill="1" applyBorder="1" applyAlignment="1">
      <alignment vertical="center"/>
    </xf>
    <xf numFmtId="0" fontId="42" fillId="3" borderId="30" xfId="1" applyFont="1" applyFill="1" applyBorder="1" applyAlignment="1">
      <alignment vertical="center"/>
    </xf>
    <xf numFmtId="0" fontId="42" fillId="3" borderId="31" xfId="1" applyFont="1" applyFill="1" applyBorder="1" applyAlignment="1">
      <alignment vertical="center"/>
    </xf>
    <xf numFmtId="0" fontId="42" fillId="3" borderId="15" xfId="1" applyFont="1" applyFill="1" applyBorder="1" applyAlignment="1">
      <alignment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11" fillId="3" borderId="47" xfId="1" applyFont="1" applyFill="1" applyBorder="1" applyAlignment="1">
      <alignment horizontal="center" vertical="center"/>
    </xf>
    <xf numFmtId="0" fontId="11" fillId="3" borderId="49" xfId="1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/>
    </xf>
    <xf numFmtId="0" fontId="11" fillId="3" borderId="36" xfId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0" fontId="11" fillId="3" borderId="56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/>
    </xf>
    <xf numFmtId="0" fontId="11" fillId="0" borderId="47" xfId="1" applyFont="1" applyFill="1" applyBorder="1" applyAlignment="1">
      <alignment horizontal="center"/>
    </xf>
    <xf numFmtId="0" fontId="11" fillId="0" borderId="49" xfId="1" applyFont="1" applyFill="1" applyBorder="1" applyAlignment="1">
      <alignment horizontal="center"/>
    </xf>
    <xf numFmtId="0" fontId="11" fillId="0" borderId="43" xfId="1" applyFont="1" applyFill="1" applyBorder="1" applyAlignment="1">
      <alignment horizontal="center"/>
    </xf>
    <xf numFmtId="0" fontId="11" fillId="0" borderId="51" xfId="1" applyFont="1" applyFill="1" applyBorder="1" applyAlignment="1">
      <alignment horizontal="center"/>
    </xf>
    <xf numFmtId="0" fontId="11" fillId="3" borderId="33" xfId="1" applyFont="1" applyFill="1" applyBorder="1" applyAlignment="1">
      <alignment horizontal="center" vertical="center"/>
    </xf>
    <xf numFmtId="0" fontId="11" fillId="3" borderId="32" xfId="1" applyFont="1" applyFill="1" applyBorder="1" applyAlignment="1">
      <alignment horizontal="center" vertical="center"/>
    </xf>
    <xf numFmtId="0" fontId="11" fillId="3" borderId="34" xfId="1" applyFont="1" applyFill="1" applyBorder="1" applyAlignment="1">
      <alignment horizontal="center" vertical="center"/>
    </xf>
    <xf numFmtId="0" fontId="11" fillId="3" borderId="40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3" borderId="57" xfId="1" applyFont="1" applyFill="1" applyBorder="1" applyAlignment="1">
      <alignment horizontal="center" vertical="center"/>
    </xf>
    <xf numFmtId="0" fontId="11" fillId="3" borderId="55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3" borderId="69" xfId="1" applyFont="1" applyFill="1" applyBorder="1" applyAlignment="1">
      <alignment horizontal="center" vertical="center"/>
    </xf>
    <xf numFmtId="0" fontId="11" fillId="3" borderId="52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11" fillId="3" borderId="70" xfId="1" applyFont="1" applyFill="1" applyBorder="1" applyAlignment="1">
      <alignment horizontal="center" vertical="center"/>
    </xf>
    <xf numFmtId="0" fontId="11" fillId="3" borderId="50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/>
    </xf>
    <xf numFmtId="0" fontId="11" fillId="0" borderId="65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11" fillId="0" borderId="70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3" borderId="71" xfId="1" applyFont="1" applyFill="1" applyBorder="1" applyAlignment="1">
      <alignment horizontal="center" vertical="center"/>
    </xf>
    <xf numFmtId="0" fontId="11" fillId="3" borderId="54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1" fillId="3" borderId="42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11" fillId="3" borderId="41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11" fillId="3" borderId="58" xfId="1" applyFont="1" applyFill="1" applyBorder="1" applyAlignment="1">
      <alignment horizontal="center" vertical="center"/>
    </xf>
    <xf numFmtId="49" fontId="22" fillId="0" borderId="42" xfId="0" applyNumberFormat="1" applyFont="1" applyBorder="1" applyAlignment="1">
      <alignment vertical="center"/>
    </xf>
    <xf numFmtId="49" fontId="22" fillId="3" borderId="48" xfId="0" applyNumberFormat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13" fillId="0" borderId="0" xfId="0" applyFont="1" applyBorder="1"/>
    <xf numFmtId="49" fontId="13" fillId="0" borderId="0" xfId="0" applyNumberFormat="1" applyFont="1" applyBorder="1"/>
    <xf numFmtId="0" fontId="22" fillId="0" borderId="66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wrapText="1"/>
    </xf>
    <xf numFmtId="49" fontId="50" fillId="0" borderId="14" xfId="0" applyNumberFormat="1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vertical="center"/>
    </xf>
    <xf numFmtId="49" fontId="22" fillId="0" borderId="0" xfId="0" applyNumberFormat="1" applyFont="1" applyBorder="1"/>
    <xf numFmtId="49" fontId="2" fillId="0" borderId="64" xfId="0" applyNumberFormat="1" applyFont="1" applyBorder="1" applyAlignment="1">
      <alignment horizont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3" fillId="3" borderId="35" xfId="0" applyNumberFormat="1" applyFont="1" applyFill="1" applyBorder="1" applyAlignment="1">
      <alignment horizontal="center" vertical="center"/>
    </xf>
    <xf numFmtId="49" fontId="23" fillId="3" borderId="36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3" fillId="3" borderId="39" xfId="0" applyNumberFormat="1" applyFont="1" applyFill="1" applyBorder="1" applyAlignment="1">
      <alignment horizontal="center" vertical="center"/>
    </xf>
    <xf numFmtId="49" fontId="23" fillId="3" borderId="37" xfId="0" applyNumberFormat="1" applyFont="1" applyFill="1" applyBorder="1" applyAlignment="1">
      <alignment horizontal="center" vertical="center"/>
    </xf>
    <xf numFmtId="49" fontId="23" fillId="3" borderId="50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2" fillId="3" borderId="52" xfId="0" applyNumberFormat="1" applyFont="1" applyFill="1" applyBorder="1" applyAlignment="1">
      <alignment horizontal="center" vertical="center"/>
    </xf>
    <xf numFmtId="49" fontId="23" fillId="3" borderId="34" xfId="0" applyNumberFormat="1" applyFont="1" applyFill="1" applyBorder="1" applyAlignment="1">
      <alignment horizontal="center" vertical="center"/>
    </xf>
    <xf numFmtId="49" fontId="23" fillId="3" borderId="52" xfId="0" applyNumberFormat="1" applyFont="1" applyFill="1" applyBorder="1" applyAlignment="1">
      <alignment horizontal="center" vertical="center"/>
    </xf>
    <xf numFmtId="49" fontId="23" fillId="3" borderId="32" xfId="0" applyNumberFormat="1" applyFont="1" applyFill="1" applyBorder="1" applyAlignment="1">
      <alignment horizontal="center" vertical="center"/>
    </xf>
    <xf numFmtId="49" fontId="23" fillId="3" borderId="36" xfId="0" applyNumberFormat="1" applyFont="1" applyFill="1" applyBorder="1" applyAlignment="1">
      <alignment horizontal="center" vertical="center" wrapText="1"/>
    </xf>
    <xf numFmtId="49" fontId="23" fillId="3" borderId="37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3" borderId="46" xfId="0" applyNumberFormat="1" applyFont="1" applyFill="1" applyBorder="1" applyAlignment="1">
      <alignment horizontal="center" vertical="center" wrapText="1"/>
    </xf>
    <xf numFmtId="49" fontId="23" fillId="3" borderId="47" xfId="0" applyNumberFormat="1" applyFont="1" applyFill="1" applyBorder="1" applyAlignment="1">
      <alignment horizontal="center" vertical="center" wrapText="1"/>
    </xf>
    <xf numFmtId="49" fontId="23" fillId="3" borderId="51" xfId="0" applyNumberFormat="1" applyFont="1" applyFill="1" applyBorder="1" applyAlignment="1">
      <alignment horizontal="center" vertical="center" wrapText="1"/>
    </xf>
    <xf numFmtId="49" fontId="23" fillId="3" borderId="32" xfId="0" applyNumberFormat="1" applyFont="1" applyFill="1" applyBorder="1" applyAlignment="1">
      <alignment horizontal="center" vertical="center" wrapText="1"/>
    </xf>
    <xf numFmtId="49" fontId="23" fillId="3" borderId="35" xfId="0" applyNumberFormat="1" applyFont="1" applyFill="1" applyBorder="1" applyAlignment="1">
      <alignment horizontal="center" vertical="center" wrapText="1"/>
    </xf>
    <xf numFmtId="49" fontId="23" fillId="3" borderId="39" xfId="0" applyNumberFormat="1" applyFont="1" applyFill="1" applyBorder="1" applyAlignment="1">
      <alignment horizontal="center" vertical="center" wrapText="1"/>
    </xf>
    <xf numFmtId="49" fontId="23" fillId="3" borderId="54" xfId="0" applyNumberFormat="1" applyFont="1" applyFill="1" applyBorder="1" applyAlignment="1">
      <alignment horizontal="center" vertical="center"/>
    </xf>
    <xf numFmtId="49" fontId="23" fillId="3" borderId="27" xfId="0" applyNumberFormat="1" applyFont="1" applyFill="1" applyBorder="1" applyAlignment="1">
      <alignment horizontal="center" vertical="center"/>
    </xf>
    <xf numFmtId="49" fontId="23" fillId="3" borderId="27" xfId="0" applyNumberFormat="1" applyFont="1" applyFill="1" applyBorder="1" applyAlignment="1">
      <alignment horizontal="center" vertical="center" wrapText="1"/>
    </xf>
    <xf numFmtId="49" fontId="23" fillId="3" borderId="57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49" fontId="23" fillId="0" borderId="57" xfId="0" applyNumberFormat="1" applyFont="1" applyFill="1" applyBorder="1" applyAlignment="1">
      <alignment horizontal="center" vertical="center" wrapText="1"/>
    </xf>
    <xf numFmtId="49" fontId="23" fillId="3" borderId="49" xfId="0" applyNumberFormat="1" applyFont="1" applyFill="1" applyBorder="1" applyAlignment="1">
      <alignment horizontal="center" vertical="center" wrapText="1"/>
    </xf>
    <xf numFmtId="49" fontId="23" fillId="3" borderId="28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4" fillId="2" borderId="73" xfId="0" applyNumberFormat="1" applyFont="1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 vertical="center"/>
    </xf>
    <xf numFmtId="49" fontId="54" fillId="0" borderId="27" xfId="0" applyNumberFormat="1" applyFont="1" applyFill="1" applyBorder="1" applyAlignment="1">
      <alignment horizontal="center" vertical="center"/>
    </xf>
    <xf numFmtId="49" fontId="54" fillId="0" borderId="47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54" fillId="0" borderId="36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54" fillId="0" borderId="54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center" vertical="center"/>
    </xf>
    <xf numFmtId="49" fontId="54" fillId="5" borderId="32" xfId="0" applyNumberFormat="1" applyFont="1" applyFill="1" applyBorder="1" applyAlignment="1">
      <alignment horizontal="center" vertical="center"/>
    </xf>
    <xf numFmtId="49" fontId="54" fillId="5" borderId="27" xfId="0" applyNumberFormat="1" applyFont="1" applyFill="1" applyBorder="1" applyAlignment="1">
      <alignment horizontal="center" vertical="center"/>
    </xf>
    <xf numFmtId="49" fontId="54" fillId="5" borderId="34" xfId="0" applyNumberFormat="1" applyFont="1" applyFill="1" applyBorder="1" applyAlignment="1">
      <alignment horizontal="center" vertical="center"/>
    </xf>
    <xf numFmtId="49" fontId="54" fillId="5" borderId="57" xfId="0" applyNumberFormat="1" applyFont="1" applyFill="1" applyBorder="1" applyAlignment="1">
      <alignment horizontal="center" vertical="center"/>
    </xf>
    <xf numFmtId="49" fontId="54" fillId="5" borderId="38" xfId="0" applyNumberFormat="1" applyFont="1" applyFill="1" applyBorder="1" applyAlignment="1">
      <alignment horizontal="center" vertical="center"/>
    </xf>
    <xf numFmtId="49" fontId="54" fillId="5" borderId="28" xfId="0" applyNumberFormat="1" applyFont="1" applyFill="1" applyBorder="1" applyAlignment="1">
      <alignment horizontal="center" vertical="center"/>
    </xf>
    <xf numFmtId="49" fontId="54" fillId="5" borderId="47" xfId="0" applyNumberFormat="1" applyFont="1" applyFill="1" applyBorder="1" applyAlignment="1">
      <alignment horizontal="center" vertical="center"/>
    </xf>
    <xf numFmtId="49" fontId="54" fillId="5" borderId="36" xfId="0" applyNumberFormat="1" applyFont="1" applyFill="1" applyBorder="1" applyAlignment="1">
      <alignment horizontal="center" vertical="center"/>
    </xf>
    <xf numFmtId="49" fontId="54" fillId="7" borderId="33" xfId="0" applyNumberFormat="1" applyFont="1" applyFill="1" applyBorder="1" applyAlignment="1">
      <alignment horizontal="center" vertical="center"/>
    </xf>
    <xf numFmtId="49" fontId="54" fillId="7" borderId="26" xfId="0" applyNumberFormat="1" applyFont="1" applyFill="1" applyBorder="1" applyAlignment="1">
      <alignment horizontal="center" vertical="center"/>
    </xf>
    <xf numFmtId="49" fontId="54" fillId="7" borderId="46" xfId="0" applyNumberFormat="1" applyFont="1" applyFill="1" applyBorder="1" applyAlignment="1">
      <alignment horizontal="center" vertical="center"/>
    </xf>
    <xf numFmtId="49" fontId="54" fillId="7" borderId="47" xfId="0" applyNumberFormat="1" applyFont="1" applyFill="1" applyBorder="1" applyAlignment="1">
      <alignment horizontal="center" vertical="center"/>
    </xf>
    <xf numFmtId="49" fontId="54" fillId="7" borderId="35" xfId="0" applyNumberFormat="1" applyFont="1" applyFill="1" applyBorder="1" applyAlignment="1">
      <alignment horizontal="center" vertical="center"/>
    </xf>
    <xf numFmtId="49" fontId="54" fillId="7" borderId="36" xfId="0" applyNumberFormat="1" applyFont="1" applyFill="1" applyBorder="1" applyAlignment="1">
      <alignment horizontal="center" vertical="center"/>
    </xf>
    <xf numFmtId="49" fontId="1" fillId="7" borderId="47" xfId="0" applyNumberFormat="1" applyFont="1" applyFill="1" applyBorder="1" applyAlignment="1">
      <alignment horizontal="center" vertical="center"/>
    </xf>
    <xf numFmtId="49" fontId="1" fillId="7" borderId="60" xfId="0" applyNumberFormat="1" applyFont="1" applyFill="1" applyBorder="1" applyAlignment="1">
      <alignment horizontal="center" vertical="center"/>
    </xf>
    <xf numFmtId="49" fontId="1" fillId="7" borderId="33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 vertical="center"/>
    </xf>
    <xf numFmtId="49" fontId="1" fillId="7" borderId="72" xfId="0" applyNumberFormat="1" applyFont="1" applyFill="1" applyBorder="1" applyAlignment="1">
      <alignment horizontal="center" vertical="center"/>
    </xf>
    <xf numFmtId="49" fontId="54" fillId="7" borderId="32" xfId="0" applyNumberFormat="1" applyFont="1" applyFill="1" applyBorder="1" applyAlignment="1">
      <alignment horizontal="center" vertical="center"/>
    </xf>
    <xf numFmtId="49" fontId="54" fillId="7" borderId="27" xfId="0" applyNumberFormat="1" applyFont="1" applyFill="1" applyBorder="1" applyAlignment="1">
      <alignment horizontal="center" vertical="center"/>
    </xf>
    <xf numFmtId="49" fontId="23" fillId="7" borderId="36" xfId="0" applyNumberFormat="1" applyFont="1" applyFill="1" applyBorder="1" applyAlignment="1">
      <alignment horizontal="center" vertical="center"/>
    </xf>
    <xf numFmtId="49" fontId="1" fillId="7" borderId="46" xfId="0" applyNumberFormat="1" applyFont="1" applyFill="1" applyBorder="1" applyAlignment="1">
      <alignment horizontal="center" vertical="center"/>
    </xf>
    <xf numFmtId="49" fontId="1" fillId="7" borderId="51" xfId="0" applyNumberFormat="1" applyFont="1" applyFill="1" applyBorder="1" applyAlignment="1">
      <alignment horizontal="center" vertical="center"/>
    </xf>
    <xf numFmtId="49" fontId="54" fillId="7" borderId="39" xfId="0" applyNumberFormat="1" applyFont="1" applyFill="1" applyBorder="1" applyAlignment="1">
      <alignment horizontal="center" vertical="center"/>
    </xf>
    <xf numFmtId="49" fontId="54" fillId="7" borderId="38" xfId="0" applyNumberFormat="1" applyFont="1" applyFill="1" applyBorder="1" applyAlignment="1">
      <alignment horizontal="center" vertical="center"/>
    </xf>
    <xf numFmtId="49" fontId="1" fillId="7" borderId="66" xfId="0" applyNumberFormat="1" applyFont="1" applyFill="1" applyBorder="1" applyAlignment="1">
      <alignment horizontal="center" vertical="center"/>
    </xf>
    <xf numFmtId="49" fontId="1" fillId="7" borderId="38" xfId="0" applyNumberFormat="1" applyFont="1" applyFill="1" applyBorder="1" applyAlignment="1">
      <alignment horizontal="center" vertical="center"/>
    </xf>
    <xf numFmtId="49" fontId="54" fillId="7" borderId="28" xfId="0" applyNumberFormat="1" applyFont="1" applyFill="1" applyBorder="1" applyAlignment="1">
      <alignment horizontal="center" vertical="center"/>
    </xf>
    <xf numFmtId="49" fontId="54" fillId="7" borderId="51" xfId="0" applyNumberFormat="1" applyFont="1" applyFill="1" applyBorder="1" applyAlignment="1">
      <alignment horizontal="center" vertical="center"/>
    </xf>
    <xf numFmtId="49" fontId="54" fillId="7" borderId="49" xfId="0" applyNumberFormat="1" applyFont="1" applyFill="1" applyBorder="1" applyAlignment="1">
      <alignment horizontal="center" vertical="center"/>
    </xf>
    <xf numFmtId="49" fontId="54" fillId="7" borderId="37" xfId="0" applyNumberFormat="1" applyFont="1" applyFill="1" applyBorder="1" applyAlignment="1">
      <alignment horizontal="center" vertical="center"/>
    </xf>
    <xf numFmtId="49" fontId="1" fillId="7" borderId="74" xfId="0" applyNumberFormat="1" applyFont="1" applyFill="1" applyBorder="1" applyAlignment="1">
      <alignment horizontal="center" vertical="center"/>
    </xf>
    <xf numFmtId="49" fontId="54" fillId="7" borderId="34" xfId="0" applyNumberFormat="1" applyFont="1" applyFill="1" applyBorder="1" applyAlignment="1">
      <alignment horizontal="center" vertical="center"/>
    </xf>
    <xf numFmtId="49" fontId="54" fillId="7" borderId="57" xfId="0" applyNumberFormat="1" applyFont="1" applyFill="1" applyBorder="1" applyAlignment="1">
      <alignment horizontal="center" vertical="center"/>
    </xf>
    <xf numFmtId="49" fontId="1" fillId="7" borderId="49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center" vertical="center"/>
    </xf>
    <xf numFmtId="0" fontId="53" fillId="6" borderId="14" xfId="0" applyFont="1" applyFill="1" applyBorder="1" applyAlignment="1">
      <alignment horizontal="center" vertical="center" wrapText="1"/>
    </xf>
    <xf numFmtId="0" fontId="53" fillId="6" borderId="30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8" borderId="15" xfId="0" applyFont="1" applyFill="1" applyBorder="1" applyAlignment="1">
      <alignment horizontal="center" vertical="center" wrapText="1"/>
    </xf>
    <xf numFmtId="0" fontId="53" fillId="8" borderId="67" xfId="0" applyFont="1" applyFill="1" applyBorder="1" applyAlignment="1">
      <alignment horizontal="center" vertical="center" wrapText="1"/>
    </xf>
    <xf numFmtId="0" fontId="53" fillId="8" borderId="30" xfId="0" applyFont="1" applyFill="1" applyBorder="1" applyAlignment="1">
      <alignment horizontal="center" vertical="center" wrapText="1"/>
    </xf>
    <xf numFmtId="0" fontId="53" fillId="8" borderId="31" xfId="0" applyFont="1" applyFill="1" applyBorder="1" applyAlignment="1">
      <alignment horizontal="center" vertical="center" wrapText="1"/>
    </xf>
    <xf numFmtId="49" fontId="22" fillId="3" borderId="49" xfId="0" applyNumberFormat="1" applyFont="1" applyFill="1" applyBorder="1" applyAlignment="1">
      <alignment horizontal="center" vertical="center"/>
    </xf>
    <xf numFmtId="49" fontId="22" fillId="0" borderId="7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49" fontId="22" fillId="0" borderId="49" xfId="0" applyNumberFormat="1" applyFont="1" applyBorder="1" applyAlignment="1">
      <alignment vertical="center"/>
    </xf>
    <xf numFmtId="49" fontId="22" fillId="0" borderId="47" xfId="0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 textRotation="90" wrapText="1"/>
    </xf>
    <xf numFmtId="0" fontId="40" fillId="0" borderId="0" xfId="1" applyFont="1" applyBorder="1" applyAlignment="1">
      <alignment horizontal="center" vertical="center" wrapText="1"/>
    </xf>
    <xf numFmtId="0" fontId="40" fillId="0" borderId="17" xfId="1" applyFont="1" applyBorder="1" applyAlignment="1">
      <alignment horizontal="center" vertical="center" wrapText="1"/>
    </xf>
    <xf numFmtId="0" fontId="28" fillId="0" borderId="12" xfId="1" applyFont="1" applyFill="1" applyBorder="1" applyAlignment="1">
      <alignment horizontal="center" vertical="center" textRotation="90" wrapText="1"/>
    </xf>
    <xf numFmtId="0" fontId="27" fillId="0" borderId="5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textRotation="90" wrapText="1"/>
    </xf>
    <xf numFmtId="0" fontId="25" fillId="0" borderId="3" xfId="1" applyFont="1" applyFill="1" applyBorder="1" applyAlignment="1">
      <alignment horizontal="center" vertical="center" textRotation="90" wrapText="1"/>
    </xf>
    <xf numFmtId="0" fontId="11" fillId="0" borderId="8" xfId="1" applyFont="1" applyBorder="1" applyAlignment="1">
      <alignment horizontal="center" vertical="center" wrapText="1"/>
    </xf>
    <xf numFmtId="0" fontId="46" fillId="2" borderId="1" xfId="1" applyFont="1" applyFill="1" applyBorder="1" applyAlignment="1">
      <alignment horizontal="center" vertical="center" textRotation="90" wrapText="1"/>
    </xf>
    <xf numFmtId="0" fontId="46" fillId="2" borderId="0" xfId="1" applyFont="1" applyFill="1" applyBorder="1" applyAlignment="1">
      <alignment horizontal="center" vertical="center" textRotation="90" wrapText="1"/>
    </xf>
    <xf numFmtId="0" fontId="36" fillId="2" borderId="17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textRotation="90" wrapText="1"/>
    </xf>
    <xf numFmtId="0" fontId="25" fillId="0" borderId="0" xfId="1" applyFont="1" applyFill="1" applyBorder="1" applyAlignment="1">
      <alignment horizontal="center" vertical="center" textRotation="90" wrapText="1"/>
    </xf>
    <xf numFmtId="0" fontId="25" fillId="0" borderId="17" xfId="1" applyFont="1" applyFill="1" applyBorder="1" applyAlignment="1">
      <alignment horizontal="center" vertical="center" textRotation="90" wrapText="1"/>
    </xf>
    <xf numFmtId="0" fontId="44" fillId="0" borderId="1" xfId="1" applyFont="1" applyFill="1" applyBorder="1" applyAlignment="1">
      <alignment horizontal="center" vertical="center" textRotation="90" wrapText="1"/>
    </xf>
    <xf numFmtId="0" fontId="45" fillId="0" borderId="0" xfId="1" applyFont="1" applyBorder="1" applyAlignment="1">
      <alignment horizontal="center" vertical="center" wrapText="1"/>
    </xf>
    <xf numFmtId="0" fontId="45" fillId="0" borderId="17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vertical="center" wrapText="1"/>
    </xf>
    <xf numFmtId="49" fontId="37" fillId="3" borderId="3" xfId="0" applyNumberFormat="1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left" vertical="center" wrapText="1"/>
    </xf>
    <xf numFmtId="49" fontId="37" fillId="3" borderId="2" xfId="0" applyNumberFormat="1" applyFont="1" applyFill="1" applyBorder="1" applyAlignment="1">
      <alignment horizontal="left" vertical="center" wrapText="1"/>
    </xf>
    <xf numFmtId="0" fontId="37" fillId="3" borderId="3" xfId="0" applyFont="1" applyFill="1" applyBorder="1" applyAlignment="1">
      <alignment vertical="center" wrapText="1"/>
    </xf>
    <xf numFmtId="49" fontId="31" fillId="3" borderId="10" xfId="0" applyNumberFormat="1" applyFont="1" applyFill="1" applyBorder="1" applyAlignment="1">
      <alignment horizontal="center" vertical="center" wrapText="1"/>
    </xf>
    <xf numFmtId="49" fontId="31" fillId="3" borderId="20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49" fontId="37" fillId="3" borderId="11" xfId="0" applyNumberFormat="1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49" fillId="3" borderId="13" xfId="0" applyNumberFormat="1" applyFont="1" applyFill="1" applyBorder="1" applyAlignment="1">
      <alignment horizontal="center" vertical="center" wrapText="1"/>
    </xf>
    <xf numFmtId="49" fontId="49" fillId="3" borderId="2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vertical="center" wrapText="1"/>
    </xf>
    <xf numFmtId="49" fontId="24" fillId="3" borderId="11" xfId="0" applyNumberFormat="1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vertical="center" wrapText="1"/>
    </xf>
    <xf numFmtId="0" fontId="49" fillId="3" borderId="10" xfId="1" applyFont="1" applyFill="1" applyBorder="1" applyAlignment="1">
      <alignment horizontal="center" vertical="center" wrapText="1"/>
    </xf>
    <xf numFmtId="0" fontId="49" fillId="3" borderId="13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43" fillId="0" borderId="10" xfId="1" applyFont="1" applyFill="1" applyBorder="1" applyAlignment="1">
      <alignment horizontal="center" vertical="center" wrapText="1"/>
    </xf>
    <xf numFmtId="0" fontId="43" fillId="0" borderId="20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45" fillId="0" borderId="10" xfId="1" applyFont="1" applyFill="1" applyBorder="1" applyAlignment="1">
      <alignment horizontal="center" vertical="center" wrapText="1"/>
    </xf>
    <xf numFmtId="0" fontId="45" fillId="0" borderId="20" xfId="1" applyFont="1" applyFill="1" applyBorder="1" applyAlignment="1">
      <alignment horizontal="center" vertical="center" wrapText="1"/>
    </xf>
    <xf numFmtId="0" fontId="45" fillId="3" borderId="10" xfId="1" applyFont="1" applyFill="1" applyBorder="1" applyAlignment="1">
      <alignment horizontal="center" vertical="center" wrapText="1"/>
    </xf>
    <xf numFmtId="0" fontId="45" fillId="3" borderId="20" xfId="1" applyFont="1" applyFill="1" applyBorder="1" applyAlignment="1">
      <alignment horizontal="center" vertical="center" wrapText="1"/>
    </xf>
    <xf numFmtId="0" fontId="0" fillId="0" borderId="20" xfId="0" applyBorder="1"/>
    <xf numFmtId="0" fontId="4" fillId="0" borderId="20" xfId="0" applyFont="1" applyFill="1" applyBorder="1" applyAlignment="1">
      <alignment wrapText="1"/>
    </xf>
    <xf numFmtId="0" fontId="37" fillId="3" borderId="4" xfId="0" applyFont="1" applyFill="1" applyBorder="1" applyAlignment="1">
      <alignment wrapText="1"/>
    </xf>
    <xf numFmtId="0" fontId="49" fillId="3" borderId="20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7" fillId="3" borderId="10" xfId="0" applyFont="1" applyFill="1" applyBorder="1" applyAlignment="1">
      <alignment horizontal="left" vertical="center" wrapText="1"/>
    </xf>
    <xf numFmtId="0" fontId="37" fillId="3" borderId="20" xfId="0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wrapText="1"/>
    </xf>
    <xf numFmtId="49" fontId="51" fillId="0" borderId="28" xfId="0" applyNumberFormat="1" applyFont="1" applyBorder="1" applyAlignment="1">
      <alignment horizontal="center"/>
    </xf>
    <xf numFmtId="49" fontId="51" fillId="0" borderId="5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1" fontId="47" fillId="0" borderId="0" xfId="0" applyNumberFormat="1" applyFont="1" applyFill="1" applyBorder="1" applyAlignment="1">
      <alignment horizontal="center" vertical="center"/>
    </xf>
    <xf numFmtId="49" fontId="55" fillId="5" borderId="58" xfId="0" applyNumberFormat="1" applyFont="1" applyFill="1" applyBorder="1" applyAlignment="1">
      <alignment horizontal="center" vertical="center" wrapText="1"/>
    </xf>
    <xf numFmtId="49" fontId="55" fillId="5" borderId="1" xfId="0" applyNumberFormat="1" applyFont="1" applyFill="1" applyBorder="1" applyAlignment="1">
      <alignment horizontal="center" vertical="center" wrapText="1"/>
    </xf>
    <xf numFmtId="49" fontId="55" fillId="5" borderId="12" xfId="0" applyNumberFormat="1" applyFont="1" applyFill="1" applyBorder="1" applyAlignment="1">
      <alignment horizontal="center" vertical="center" wrapText="1"/>
    </xf>
    <xf numFmtId="49" fontId="55" fillId="5" borderId="75" xfId="0" applyNumberFormat="1" applyFont="1" applyFill="1" applyBorder="1" applyAlignment="1">
      <alignment horizontal="center" vertical="center" wrapText="1"/>
    </xf>
    <xf numFmtId="49" fontId="55" fillId="5" borderId="17" xfId="0" applyNumberFormat="1" applyFont="1" applyFill="1" applyBorder="1" applyAlignment="1">
      <alignment horizontal="center" vertical="center" wrapText="1"/>
    </xf>
    <xf numFmtId="49" fontId="55" fillId="5" borderId="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1" fillId="0" borderId="20" xfId="0" applyFont="1" applyBorder="1"/>
    <xf numFmtId="0" fontId="10" fillId="0" borderId="1" xfId="0" applyFont="1" applyBorder="1" applyAlignment="1">
      <alignment horizontal="center"/>
    </xf>
    <xf numFmtId="49" fontId="54" fillId="0" borderId="39" xfId="0" applyNumberFormat="1" applyFont="1" applyFill="1" applyBorder="1" applyAlignment="1">
      <alignment horizontal="center" vertical="center"/>
    </xf>
    <xf numFmtId="49" fontId="54" fillId="0" borderId="56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center" vertical="center"/>
    </xf>
    <xf numFmtId="49" fontId="54" fillId="0" borderId="51" xfId="0" applyNumberFormat="1" applyFont="1" applyFill="1" applyBorder="1" applyAlignment="1">
      <alignment horizontal="center" vertical="center"/>
    </xf>
    <xf numFmtId="49" fontId="54" fillId="0" borderId="43" xfId="0" applyNumberFormat="1" applyFont="1" applyFill="1" applyBorder="1" applyAlignment="1">
      <alignment horizontal="center" vertical="center"/>
    </xf>
    <xf numFmtId="49" fontId="54" fillId="0" borderId="4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3" fillId="3" borderId="1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49" fontId="23" fillId="3" borderId="12" xfId="0" applyNumberFormat="1" applyFont="1" applyFill="1" applyBorder="1" applyAlignment="1">
      <alignment horizontal="center" vertical="center"/>
    </xf>
    <xf numFmtId="49" fontId="23" fillId="3" borderId="33" xfId="0" applyNumberFormat="1" applyFont="1" applyFill="1" applyBorder="1" applyAlignment="1">
      <alignment horizontal="center" vertical="center"/>
    </xf>
    <xf numFmtId="49" fontId="23" fillId="3" borderId="38" xfId="0" applyNumberFormat="1" applyFont="1" applyFill="1" applyBorder="1" applyAlignment="1">
      <alignment horizontal="center" vertical="center"/>
    </xf>
    <xf numFmtId="49" fontId="23" fillId="3" borderId="26" xfId="0" applyNumberFormat="1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vertical="center" wrapText="1"/>
    </xf>
    <xf numFmtId="49" fontId="23" fillId="0" borderId="38" xfId="0" applyNumberFormat="1" applyFont="1" applyBorder="1" applyAlignment="1">
      <alignment vertical="center" wrapText="1"/>
    </xf>
    <xf numFmtId="1" fontId="52" fillId="0" borderId="0" xfId="0" applyNumberFormat="1" applyFont="1" applyBorder="1"/>
    <xf numFmtId="1" fontId="52" fillId="0" borderId="40" xfId="0" applyNumberFormat="1" applyFont="1" applyBorder="1"/>
    <xf numFmtId="0" fontId="9" fillId="0" borderId="2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64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</cellXfs>
  <cellStyles count="3">
    <cellStyle name="Κανονικό" xfId="0" builtinId="0"/>
    <cellStyle name="Κανονικό 2" xfId="2"/>
    <cellStyle name="Κανονικό 3" xfId="1"/>
  </cellStyles>
  <dxfs count="0"/>
  <tableStyles count="0" defaultTableStyle="TableStyleMedium9" defaultPivotStyle="PivotStyleLight16"/>
  <colors>
    <mruColors>
      <color rgb="FF00602B"/>
      <color rgb="FFFFFF66"/>
      <color rgb="FFE7FC70"/>
      <color rgb="FFF2FDAD"/>
      <color rgb="FFEFFFEF"/>
      <color rgb="FFF9FEDA"/>
      <color rgb="FFF3F2E9"/>
      <color rgb="FFFFFFBD"/>
      <color rgb="FFE7FEC2"/>
      <color rgb="FFFFF6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107156</xdr:rowOff>
    </xdr:from>
    <xdr:to>
      <xdr:col>14</xdr:col>
      <xdr:colOff>333376</xdr:colOff>
      <xdr:row>0</xdr:row>
      <xdr:rowOff>1524000</xdr:rowOff>
    </xdr:to>
    <xdr:sp macro="" textlink="">
      <xdr:nvSpPr>
        <xdr:cNvPr id="2" name="1 - TextBox"/>
        <xdr:cNvSpPr txBox="1"/>
      </xdr:nvSpPr>
      <xdr:spPr>
        <a:xfrm>
          <a:off x="123825" y="107156"/>
          <a:ext cx="7210426" cy="1416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200" b="1">
              <a:solidFill>
                <a:schemeClr val="dk1"/>
              </a:solidFill>
              <a:latin typeface="+mn-lt"/>
              <a:ea typeface="+mn-ea"/>
              <a:cs typeface="+mn-cs"/>
            </a:rPr>
            <a:t>2ο</a:t>
          </a:r>
          <a:r>
            <a:rPr lang="el-GR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Γυμνάσιο  Σπάρτης                                 </a:t>
          </a:r>
          <a:r>
            <a:rPr lang="el-GR" sz="1200" b="1">
              <a:solidFill>
                <a:schemeClr val="dk1"/>
              </a:solidFill>
              <a:latin typeface="+mn-lt"/>
              <a:ea typeface="+mn-ea"/>
              <a:cs typeface="+mn-cs"/>
            </a:rPr>
            <a:t>ΕΝΗΜΕΡΩΤΙΚΟ ΣΗΜΕΙΩΜΑ                                Σχολικό Έτος 2017-18                              </a:t>
          </a:r>
        </a:p>
        <a:p>
          <a:pPr algn="ctr"/>
          <a:r>
            <a:rPr lang="el-GR" sz="12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Συνεργασία Εκπαιδευτικών - Γονέων</a:t>
          </a:r>
          <a:endParaRPr lang="el-G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200">
              <a:solidFill>
                <a:schemeClr val="dk1"/>
              </a:solidFill>
              <a:latin typeface="+mn-lt"/>
              <a:ea typeface="+mn-ea"/>
              <a:cs typeface="+mn-cs"/>
            </a:rPr>
            <a:t>  Για την επίτευξη του μέγιστου βαθμού προόδου και συμπεριφοράς των παιδιών σας απαιτείται εκτός των άλλων και η στενή συνεργασία διδασκόντων και κηδεμόνων των μαθητών του σχολείου μας.  </a:t>
          </a:r>
        </a:p>
        <a:p>
          <a:pPr algn="ctr"/>
          <a:r>
            <a:rPr lang="el-GR" sz="1200">
              <a:solidFill>
                <a:schemeClr val="dk1"/>
              </a:solidFill>
              <a:latin typeface="+mn-lt"/>
              <a:ea typeface="+mn-ea"/>
              <a:cs typeface="+mn-cs"/>
            </a:rPr>
            <a:t>Σας </a:t>
          </a:r>
          <a:r>
            <a:rPr lang="el-GR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ενημερώνουμε</a:t>
          </a:r>
          <a:r>
            <a:rPr lang="el-GR" sz="1200">
              <a:solidFill>
                <a:schemeClr val="dk1"/>
              </a:solidFill>
              <a:latin typeface="+mn-lt"/>
              <a:ea typeface="+mn-ea"/>
              <a:cs typeface="+mn-cs"/>
            </a:rPr>
            <a:t> ότι η συνεργασία αυτή μπορεί να γίνεται κάθε </a:t>
          </a:r>
          <a:r>
            <a:rPr lang="el-GR" sz="1200" b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pPr algn="ctr"/>
          <a:r>
            <a:rPr lang="el-GR" sz="1200" b="1">
              <a:solidFill>
                <a:schemeClr val="dk1"/>
              </a:solidFill>
              <a:latin typeface="+mn-lt"/>
              <a:ea typeface="+mn-ea"/>
              <a:cs typeface="+mn-cs"/>
            </a:rPr>
            <a:t>Τρίτη και Πέμπτη από 9:50 π.μ. έως 12:40 μ.μ.</a:t>
          </a:r>
          <a:r>
            <a:rPr lang="el-GR" sz="1200">
              <a:solidFill>
                <a:schemeClr val="dk1"/>
              </a:solidFill>
              <a:latin typeface="+mn-lt"/>
              <a:ea typeface="+mn-ea"/>
              <a:cs typeface="+mn-cs"/>
            </a:rPr>
            <a:t>, (</a:t>
          </a:r>
          <a:r>
            <a:rPr lang="el-GR" sz="12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λευκά τετράγωνα</a:t>
          </a:r>
          <a:r>
            <a:rPr lang="el-GR" sz="1200">
              <a:solidFill>
                <a:schemeClr val="dk1"/>
              </a:solidFill>
              <a:latin typeface="+mn-lt"/>
              <a:ea typeface="+mn-ea"/>
              <a:cs typeface="+mn-cs"/>
            </a:rPr>
            <a:t>)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αλλά και κάθε ημέρα, όταν υπάρχει ανάγκη</a:t>
          </a:r>
          <a:r>
            <a:rPr lang="el-GR" sz="1200">
              <a:solidFill>
                <a:schemeClr val="dk1"/>
              </a:solidFill>
              <a:latin typeface="+mn-lt"/>
              <a:ea typeface="+mn-ea"/>
              <a:cs typeface="+mn-cs"/>
            </a:rPr>
            <a:t>.  [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Τηλέφωνα επικοινωνίας :  </a:t>
          </a:r>
          <a:r>
            <a:rPr lang="el-G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2731028772  - 2731028669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]</a:t>
          </a:r>
          <a:endParaRPr lang="el-GR" sz="1200"/>
        </a:p>
        <a:p>
          <a:pPr algn="ctr"/>
          <a:endParaRPr lang="el-G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l-GR" sz="1100"/>
        </a:p>
      </xdr:txBody>
    </xdr:sp>
    <xdr:clientData/>
  </xdr:twoCellAnchor>
  <xdr:twoCellAnchor>
    <xdr:from>
      <xdr:col>1</xdr:col>
      <xdr:colOff>0</xdr:colOff>
      <xdr:row>44</xdr:row>
      <xdr:rowOff>38100</xdr:rowOff>
    </xdr:from>
    <xdr:to>
      <xdr:col>14</xdr:col>
      <xdr:colOff>238125</xdr:colOff>
      <xdr:row>44</xdr:row>
      <xdr:rowOff>1095375</xdr:rowOff>
    </xdr:to>
    <xdr:sp macro="" textlink="">
      <xdr:nvSpPr>
        <xdr:cNvPr id="3" name="2 - TextBox"/>
        <xdr:cNvSpPr txBox="1"/>
      </xdr:nvSpPr>
      <xdr:spPr>
        <a:xfrm>
          <a:off x="180975" y="11982450"/>
          <a:ext cx="705802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</a:t>
          </a:r>
          <a:r>
            <a:rPr lang="el-GR" sz="1100" b="1">
              <a:solidFill>
                <a:schemeClr val="dk1"/>
              </a:solidFill>
              <a:latin typeface="+mn-lt"/>
              <a:ea typeface="+mn-ea"/>
              <a:cs typeface="+mn-cs"/>
            </a:rPr>
            <a:t>Σπάρτη,  10 – 10 – 2017	</a:t>
          </a:r>
        </a:p>
        <a:p>
          <a:r>
            <a:rPr lang="el-GR" sz="1100" b="1">
              <a:solidFill>
                <a:schemeClr val="dk1"/>
              </a:solidFill>
              <a:latin typeface="+mn-lt"/>
              <a:ea typeface="+mn-ea"/>
              <a:cs typeface="+mn-cs"/>
            </a:rPr>
            <a:t>		                                                  Ο Διευθυντής</a:t>
          </a:r>
        </a:p>
        <a:p>
          <a:r>
            <a:rPr lang="el-G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</a:p>
        <a:p>
          <a:r>
            <a:rPr lang="el-GR" sz="1100" b="1">
              <a:solidFill>
                <a:schemeClr val="dk1"/>
              </a:solidFill>
              <a:latin typeface="+mn-lt"/>
              <a:ea typeface="+mn-ea"/>
              <a:cs typeface="+mn-cs"/>
            </a:rPr>
            <a:t>	                                                                   Κών/νος  Π. Γιαννουλέας</a:t>
          </a:r>
        </a:p>
        <a:p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                                                    </a:t>
          </a:r>
          <a:r>
            <a:rPr lang="el-GR" sz="1050">
              <a:solidFill>
                <a:schemeClr val="dk1"/>
              </a:solidFill>
              <a:latin typeface="+mn-lt"/>
              <a:ea typeface="+mn-ea"/>
              <a:cs typeface="+mn-cs"/>
            </a:rPr>
            <a:t>Ναυπηγός–Μηχανολ. Μηχαν. ΠΕ12</a:t>
          </a:r>
        </a:p>
        <a:p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5"/>
  <sheetViews>
    <sheetView tabSelected="1" topLeftCell="A37" zoomScale="80" zoomScaleNormal="80" workbookViewId="0">
      <selection activeCell="AH60" sqref="AH60"/>
    </sheetView>
  </sheetViews>
  <sheetFormatPr defaultRowHeight="18.75"/>
  <cols>
    <col min="1" max="1" width="2.7109375" customWidth="1"/>
    <col min="2" max="2" width="19.5703125" style="13" customWidth="1"/>
    <col min="3" max="3" width="8.7109375" style="278" customWidth="1"/>
    <col min="4" max="9" width="5.28515625" customWidth="1"/>
    <col min="10" max="10" width="1.7109375" customWidth="1"/>
    <col min="11" max="16" width="5.28515625" customWidth="1"/>
    <col min="17" max="17" width="1.7109375" customWidth="1"/>
    <col min="18" max="23" width="5.28515625" customWidth="1"/>
    <col min="24" max="24" width="5.42578125" customWidth="1"/>
    <col min="25" max="30" width="5.28515625" customWidth="1"/>
    <col min="31" max="31" width="1.7109375" customWidth="1"/>
    <col min="32" max="37" width="5.28515625" customWidth="1"/>
    <col min="38" max="38" width="1.85546875" customWidth="1"/>
    <col min="39" max="39" width="3.85546875" style="122" customWidth="1"/>
    <col min="40" max="40" width="12.42578125" style="177" customWidth="1"/>
    <col min="41" max="43" width="3" style="30" customWidth="1"/>
    <col min="44" max="44" width="3" style="30" hidden="1" customWidth="1"/>
    <col min="45" max="47" width="3" style="30" customWidth="1"/>
    <col min="48" max="48" width="3" style="30" hidden="1" customWidth="1"/>
    <col min="49" max="51" width="3" style="30" customWidth="1"/>
    <col min="52" max="52" width="4.28515625" style="30" hidden="1" customWidth="1"/>
    <col min="53" max="53" width="4.28515625" style="31" customWidth="1"/>
    <col min="54" max="54" width="3.85546875" style="31" customWidth="1"/>
    <col min="55" max="55" width="4.28515625" style="31" customWidth="1"/>
    <col min="56" max="56" width="4.28515625" style="154" customWidth="1"/>
    <col min="57" max="57" width="4.28515625" style="172" customWidth="1"/>
    <col min="58" max="58" width="4.28515625" style="39" customWidth="1"/>
    <col min="59" max="59" width="25" style="44" customWidth="1"/>
  </cols>
  <sheetData>
    <row r="1" spans="1:60" ht="25.5" customHeight="1" thickBot="1">
      <c r="A1" s="2"/>
      <c r="B1" s="415" t="s">
        <v>200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7"/>
      <c r="AM1" s="114"/>
      <c r="AN1" s="174"/>
      <c r="AO1" s="418" t="s">
        <v>50</v>
      </c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20"/>
      <c r="BA1" s="424" t="s">
        <v>51</v>
      </c>
      <c r="BB1" s="427" t="s">
        <v>116</v>
      </c>
      <c r="BC1" s="430" t="s">
        <v>72</v>
      </c>
      <c r="BD1" s="433" t="s">
        <v>52</v>
      </c>
      <c r="BE1" s="403" t="s">
        <v>53</v>
      </c>
      <c r="BF1" s="406" t="s">
        <v>54</v>
      </c>
      <c r="BG1" s="409" t="s">
        <v>55</v>
      </c>
    </row>
    <row r="2" spans="1:60" s="2" customFormat="1" ht="18.75" customHeight="1" thickBot="1">
      <c r="A2" s="3"/>
      <c r="B2" s="46" t="s">
        <v>66</v>
      </c>
      <c r="C2" s="282" t="s">
        <v>148</v>
      </c>
      <c r="D2" s="412" t="s">
        <v>19</v>
      </c>
      <c r="E2" s="413"/>
      <c r="F2" s="413"/>
      <c r="G2" s="413"/>
      <c r="H2" s="413"/>
      <c r="I2" s="413"/>
      <c r="J2" s="413"/>
      <c r="K2" s="412" t="s">
        <v>20</v>
      </c>
      <c r="L2" s="413"/>
      <c r="M2" s="413"/>
      <c r="N2" s="413"/>
      <c r="O2" s="413"/>
      <c r="P2" s="413"/>
      <c r="Q2" s="414"/>
      <c r="R2" s="413" t="s">
        <v>21</v>
      </c>
      <c r="S2" s="413"/>
      <c r="T2" s="413"/>
      <c r="U2" s="413"/>
      <c r="V2" s="413"/>
      <c r="W2" s="413"/>
      <c r="X2" s="413"/>
      <c r="Y2" s="412" t="s">
        <v>22</v>
      </c>
      <c r="Z2" s="413"/>
      <c r="AA2" s="413"/>
      <c r="AB2" s="413"/>
      <c r="AC2" s="413"/>
      <c r="AD2" s="413"/>
      <c r="AE2" s="414"/>
      <c r="AF2" s="413" t="s">
        <v>23</v>
      </c>
      <c r="AG2" s="413"/>
      <c r="AH2" s="413"/>
      <c r="AI2" s="413"/>
      <c r="AJ2" s="413"/>
      <c r="AK2" s="413"/>
      <c r="AL2" s="414"/>
      <c r="AM2" s="115"/>
      <c r="AN2" s="175"/>
      <c r="AO2" s="421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3"/>
      <c r="BA2" s="425"/>
      <c r="BB2" s="428"/>
      <c r="BC2" s="431"/>
      <c r="BD2" s="434"/>
      <c r="BE2" s="404"/>
      <c r="BF2" s="407"/>
      <c r="BG2" s="410"/>
    </row>
    <row r="3" spans="1:60" s="3" customFormat="1" ht="18.75" customHeight="1" thickBot="1">
      <c r="B3" s="45" t="s">
        <v>65</v>
      </c>
      <c r="C3" s="283" t="s">
        <v>149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3">
        <v>6</v>
      </c>
      <c r="J3" s="84">
        <v>7</v>
      </c>
      <c r="K3" s="81">
        <v>1</v>
      </c>
      <c r="L3" s="82">
        <v>2</v>
      </c>
      <c r="M3" s="82">
        <v>3</v>
      </c>
      <c r="N3" s="82">
        <v>4</v>
      </c>
      <c r="O3" s="82">
        <v>5</v>
      </c>
      <c r="P3" s="83">
        <v>6</v>
      </c>
      <c r="Q3" s="85">
        <v>7</v>
      </c>
      <c r="R3" s="84">
        <v>1</v>
      </c>
      <c r="S3" s="82">
        <v>2</v>
      </c>
      <c r="T3" s="82">
        <v>3</v>
      </c>
      <c r="U3" s="82">
        <v>4</v>
      </c>
      <c r="V3" s="82">
        <v>5</v>
      </c>
      <c r="W3" s="83">
        <v>6</v>
      </c>
      <c r="X3" s="84">
        <v>7</v>
      </c>
      <c r="Y3" s="86">
        <v>1</v>
      </c>
      <c r="Z3" s="87">
        <v>2</v>
      </c>
      <c r="AA3" s="87">
        <v>3</v>
      </c>
      <c r="AB3" s="87">
        <v>4</v>
      </c>
      <c r="AC3" s="87">
        <v>5</v>
      </c>
      <c r="AD3" s="88">
        <v>6</v>
      </c>
      <c r="AE3" s="89">
        <v>7</v>
      </c>
      <c r="AF3" s="90">
        <v>1</v>
      </c>
      <c r="AG3" s="87">
        <v>2</v>
      </c>
      <c r="AH3" s="87">
        <v>3</v>
      </c>
      <c r="AI3" s="87">
        <v>4</v>
      </c>
      <c r="AJ3" s="87">
        <v>5</v>
      </c>
      <c r="AK3" s="88">
        <v>6</v>
      </c>
      <c r="AL3" s="89">
        <v>7</v>
      </c>
      <c r="AM3" s="116"/>
      <c r="AN3" s="176" t="s">
        <v>58</v>
      </c>
      <c r="AO3" s="178" t="s">
        <v>18</v>
      </c>
      <c r="AP3" s="179" t="s">
        <v>17</v>
      </c>
      <c r="AQ3" s="179" t="s">
        <v>16</v>
      </c>
      <c r="AR3" s="180" t="s">
        <v>56</v>
      </c>
      <c r="AS3" s="178" t="s">
        <v>14</v>
      </c>
      <c r="AT3" s="179" t="s">
        <v>13</v>
      </c>
      <c r="AU3" s="180" t="s">
        <v>15</v>
      </c>
      <c r="AV3" s="181" t="s">
        <v>57</v>
      </c>
      <c r="AW3" s="178" t="s">
        <v>1</v>
      </c>
      <c r="AX3" s="179" t="s">
        <v>2</v>
      </c>
      <c r="AY3" s="179" t="s">
        <v>3</v>
      </c>
      <c r="AZ3" s="41" t="s">
        <v>4</v>
      </c>
      <c r="BA3" s="426"/>
      <c r="BB3" s="429"/>
      <c r="BC3" s="432"/>
      <c r="BD3" s="435"/>
      <c r="BE3" s="405"/>
      <c r="BF3" s="408"/>
      <c r="BG3" s="411"/>
    </row>
    <row r="4" spans="1:60" s="10" customFormat="1" ht="20.100000000000001" customHeight="1">
      <c r="A4" s="436">
        <v>1</v>
      </c>
      <c r="B4" s="438" t="s">
        <v>12</v>
      </c>
      <c r="C4" s="264" t="s">
        <v>130</v>
      </c>
      <c r="D4" s="102"/>
      <c r="E4" s="96"/>
      <c r="F4" s="96"/>
      <c r="G4" s="96"/>
      <c r="H4" s="96"/>
      <c r="I4" s="96"/>
      <c r="J4" s="103"/>
      <c r="K4" s="102"/>
      <c r="L4" s="96"/>
      <c r="M4" s="96" t="s">
        <v>26</v>
      </c>
      <c r="N4" s="96"/>
      <c r="O4" s="96"/>
      <c r="P4" s="96" t="s">
        <v>26</v>
      </c>
      <c r="Q4" s="97"/>
      <c r="R4" s="104"/>
      <c r="S4" s="96"/>
      <c r="T4" s="96"/>
      <c r="U4" s="96" t="s">
        <v>26</v>
      </c>
      <c r="V4" s="96" t="s">
        <v>26</v>
      </c>
      <c r="W4" s="96"/>
      <c r="X4" s="103"/>
      <c r="Y4" s="102"/>
      <c r="Z4" s="96" t="s">
        <v>26</v>
      </c>
      <c r="AA4" s="96" t="s">
        <v>26</v>
      </c>
      <c r="AB4" s="96"/>
      <c r="AC4" s="96"/>
      <c r="AD4" s="96"/>
      <c r="AE4" s="97"/>
      <c r="AF4" s="104"/>
      <c r="AG4" s="96"/>
      <c r="AH4" s="96"/>
      <c r="AI4" s="96"/>
      <c r="AJ4" s="96"/>
      <c r="AK4" s="96" t="s">
        <v>26</v>
      </c>
      <c r="AL4" s="97"/>
      <c r="AM4" s="132">
        <f t="shared" ref="AM4:AM47" si="0">COUNTA(D4:AL4)</f>
        <v>7</v>
      </c>
      <c r="AN4" s="451" t="s">
        <v>12</v>
      </c>
      <c r="AO4" s="182"/>
      <c r="AP4" s="183"/>
      <c r="AQ4" s="183"/>
      <c r="AR4" s="184"/>
      <c r="AS4" s="182"/>
      <c r="AT4" s="183"/>
      <c r="AU4" s="184"/>
      <c r="AV4" s="185"/>
      <c r="AW4" s="182"/>
      <c r="AX4" s="183"/>
      <c r="AY4" s="183"/>
      <c r="AZ4" s="29"/>
      <c r="BA4" s="27"/>
      <c r="BB4" s="47"/>
      <c r="BC4" s="28"/>
      <c r="BD4" s="144"/>
      <c r="BE4" s="248"/>
      <c r="BF4" s="36"/>
      <c r="BG4" s="453" t="s">
        <v>67</v>
      </c>
      <c r="BH4" s="9"/>
    </row>
    <row r="5" spans="1:60" s="8" customFormat="1" ht="20.100000000000001" customHeight="1" thickBot="1">
      <c r="A5" s="437"/>
      <c r="B5" s="450"/>
      <c r="C5" s="265" t="s">
        <v>131</v>
      </c>
      <c r="D5" s="290"/>
      <c r="E5" s="291"/>
      <c r="F5" s="291"/>
      <c r="G5" s="291"/>
      <c r="H5" s="291"/>
      <c r="I5" s="291"/>
      <c r="J5" s="297"/>
      <c r="K5" s="290"/>
      <c r="L5" s="291"/>
      <c r="M5" s="291" t="s">
        <v>13</v>
      </c>
      <c r="N5" s="291"/>
      <c r="O5" s="291"/>
      <c r="P5" s="291" t="s">
        <v>13</v>
      </c>
      <c r="Q5" s="298"/>
      <c r="R5" s="299"/>
      <c r="S5" s="291"/>
      <c r="T5" s="291"/>
      <c r="U5" s="291" t="s">
        <v>15</v>
      </c>
      <c r="V5" s="291" t="s">
        <v>15</v>
      </c>
      <c r="W5" s="291"/>
      <c r="X5" s="297"/>
      <c r="Y5" s="290"/>
      <c r="Z5" s="291" t="s">
        <v>14</v>
      </c>
      <c r="AA5" s="291" t="s">
        <v>14</v>
      </c>
      <c r="AB5" s="291"/>
      <c r="AC5" s="291"/>
      <c r="AD5" s="291"/>
      <c r="AE5" s="298"/>
      <c r="AF5" s="299"/>
      <c r="AG5" s="291"/>
      <c r="AH5" s="291"/>
      <c r="AI5" s="291"/>
      <c r="AJ5" s="291"/>
      <c r="AK5" s="291" t="s">
        <v>18</v>
      </c>
      <c r="AL5" s="298"/>
      <c r="AM5" s="117">
        <f t="shared" si="0"/>
        <v>7</v>
      </c>
      <c r="AN5" s="452"/>
      <c r="AO5" s="186">
        <f t="shared" ref="AO5" si="1">COUNTIF(D5:AL5,"Α1")</f>
        <v>1</v>
      </c>
      <c r="AP5" s="187">
        <f t="shared" ref="AP5" si="2">COUNTIF(D5:AL5,"Α2")</f>
        <v>0</v>
      </c>
      <c r="AQ5" s="187">
        <f t="shared" ref="AQ5" si="3">COUNTIF(D5:AL5,"Α3")</f>
        <v>0</v>
      </c>
      <c r="AR5" s="188"/>
      <c r="AS5" s="186">
        <f t="shared" ref="AS5" si="4">COUNTIF(D5:AL5,"Β1")</f>
        <v>2</v>
      </c>
      <c r="AT5" s="187">
        <f t="shared" ref="AT5" si="5">COUNTIF(D5:AL5,"Β2")</f>
        <v>2</v>
      </c>
      <c r="AU5" s="188">
        <f t="shared" ref="AU5" si="6">COUNTIF(D5:AL5,"Β3")</f>
        <v>2</v>
      </c>
      <c r="AV5" s="189"/>
      <c r="AW5" s="186">
        <f t="shared" ref="AW5" si="7">COUNTIF(D5:AL5,"Γ1")</f>
        <v>0</v>
      </c>
      <c r="AX5" s="187">
        <f t="shared" ref="AX5" si="8">COUNTIF(D5:AL5,"Γ2")</f>
        <v>0</v>
      </c>
      <c r="AY5" s="187">
        <f t="shared" ref="AY5" si="9">COUNTIF(D5:AL5,"Γ3")</f>
        <v>0</v>
      </c>
      <c r="AZ5" s="20"/>
      <c r="BA5" s="18">
        <f>SUM(AO5:AZ5)</f>
        <v>7</v>
      </c>
      <c r="BB5" s="48">
        <v>18</v>
      </c>
      <c r="BC5" s="19">
        <v>11</v>
      </c>
      <c r="BD5" s="145">
        <f>BA5-BB5+BC5</f>
        <v>0</v>
      </c>
      <c r="BE5" s="249"/>
      <c r="BF5" s="37"/>
      <c r="BG5" s="454"/>
      <c r="BH5" s="7"/>
    </row>
    <row r="6" spans="1:60" s="10" customFormat="1" ht="20.100000000000001" customHeight="1">
      <c r="A6" s="444"/>
      <c r="B6" s="446" t="s">
        <v>7</v>
      </c>
      <c r="C6" s="266" t="s">
        <v>132</v>
      </c>
      <c r="D6" s="129" t="s">
        <v>77</v>
      </c>
      <c r="E6" s="130" t="s">
        <v>28</v>
      </c>
      <c r="F6" s="113"/>
      <c r="G6" s="130" t="s">
        <v>28</v>
      </c>
      <c r="H6" s="113"/>
      <c r="I6" s="130"/>
      <c r="J6" s="133"/>
      <c r="K6" s="131"/>
      <c r="L6" s="113"/>
      <c r="M6" s="113"/>
      <c r="N6" s="130" t="s">
        <v>28</v>
      </c>
      <c r="O6" s="130" t="s">
        <v>79</v>
      </c>
      <c r="P6" s="130" t="s">
        <v>77</v>
      </c>
      <c r="Q6" s="134"/>
      <c r="R6" s="129"/>
      <c r="S6" s="130" t="s">
        <v>77</v>
      </c>
      <c r="T6" s="113"/>
      <c r="U6" s="130"/>
      <c r="V6" s="130" t="s">
        <v>77</v>
      </c>
      <c r="W6" s="130" t="s">
        <v>28</v>
      </c>
      <c r="X6" s="398" t="s">
        <v>28</v>
      </c>
      <c r="Y6" s="246" t="s">
        <v>77</v>
      </c>
      <c r="Z6" s="113"/>
      <c r="AA6" s="113"/>
      <c r="AB6" s="246"/>
      <c r="AC6" s="130" t="s">
        <v>28</v>
      </c>
      <c r="AD6" s="113"/>
      <c r="AE6" s="134"/>
      <c r="AF6" s="130"/>
      <c r="AG6" s="113"/>
      <c r="AH6" s="130"/>
      <c r="AI6" s="130" t="s">
        <v>77</v>
      </c>
      <c r="AJ6" s="130" t="s">
        <v>79</v>
      </c>
      <c r="AK6" s="113"/>
      <c r="AL6" s="134"/>
      <c r="AM6" s="132">
        <f t="shared" si="0"/>
        <v>14</v>
      </c>
      <c r="AN6" s="457" t="s">
        <v>7</v>
      </c>
      <c r="AO6" s="190"/>
      <c r="AP6" s="191"/>
      <c r="AQ6" s="191"/>
      <c r="AR6" s="192"/>
      <c r="AS6" s="190"/>
      <c r="AT6" s="191"/>
      <c r="AU6" s="192"/>
      <c r="AV6" s="193"/>
      <c r="AW6" s="190"/>
      <c r="AX6" s="191"/>
      <c r="AY6" s="191"/>
      <c r="AZ6" s="53"/>
      <c r="BA6" s="52"/>
      <c r="BB6" s="47"/>
      <c r="BC6" s="54"/>
      <c r="BD6" s="146"/>
      <c r="BE6" s="250"/>
      <c r="BF6" s="55"/>
      <c r="BG6" s="459" t="s">
        <v>68</v>
      </c>
      <c r="BH6" s="9"/>
    </row>
    <row r="7" spans="1:60" s="8" customFormat="1" ht="20.100000000000001" customHeight="1" thickBot="1">
      <c r="A7" s="455"/>
      <c r="B7" s="456"/>
      <c r="C7" s="267" t="s">
        <v>133</v>
      </c>
      <c r="D7" s="292" t="s">
        <v>17</v>
      </c>
      <c r="E7" s="293" t="s">
        <v>14</v>
      </c>
      <c r="F7" s="293"/>
      <c r="G7" s="293" t="s">
        <v>15</v>
      </c>
      <c r="H7" s="293"/>
      <c r="I7" s="293"/>
      <c r="J7" s="300"/>
      <c r="K7" s="292"/>
      <c r="L7" s="293"/>
      <c r="M7" s="293"/>
      <c r="N7" s="293" t="s">
        <v>15</v>
      </c>
      <c r="O7" s="293" t="s">
        <v>14</v>
      </c>
      <c r="P7" s="293" t="s">
        <v>1</v>
      </c>
      <c r="Q7" s="301"/>
      <c r="R7" s="292"/>
      <c r="S7" s="293" t="s">
        <v>2</v>
      </c>
      <c r="T7" s="293"/>
      <c r="U7" s="293"/>
      <c r="V7" s="293" t="s">
        <v>1</v>
      </c>
      <c r="W7" s="302" t="s">
        <v>13</v>
      </c>
      <c r="X7" s="301" t="s">
        <v>14</v>
      </c>
      <c r="Y7" s="324" t="s">
        <v>2</v>
      </c>
      <c r="Z7" s="325"/>
      <c r="AA7" s="325"/>
      <c r="AB7" s="324"/>
      <c r="AC7" s="325" t="s">
        <v>13</v>
      </c>
      <c r="AD7" s="325"/>
      <c r="AE7" s="327"/>
      <c r="AF7" s="302"/>
      <c r="AG7" s="293"/>
      <c r="AH7" s="293"/>
      <c r="AI7" s="293" t="s">
        <v>17</v>
      </c>
      <c r="AJ7" s="293" t="s">
        <v>14</v>
      </c>
      <c r="AK7" s="293"/>
      <c r="AL7" s="301"/>
      <c r="AM7" s="118">
        <f t="shared" si="0"/>
        <v>14</v>
      </c>
      <c r="AN7" s="458"/>
      <c r="AO7" s="194">
        <f t="shared" ref="AO7" si="10">COUNTIF(D7:AL7,"Α1")</f>
        <v>0</v>
      </c>
      <c r="AP7" s="195">
        <f t="shared" ref="AP7" si="11">COUNTIF(D7:AL7,"Α2")</f>
        <v>2</v>
      </c>
      <c r="AQ7" s="195">
        <f t="shared" ref="AQ7" si="12">COUNTIF(D7:AL7,"Α3")</f>
        <v>0</v>
      </c>
      <c r="AR7" s="196"/>
      <c r="AS7" s="194">
        <f t="shared" ref="AS7" si="13">COUNTIF(D7:AL7,"Β1")</f>
        <v>4</v>
      </c>
      <c r="AT7" s="195">
        <f t="shared" ref="AT7" si="14">COUNTIF(D7:AL7,"Β2")</f>
        <v>2</v>
      </c>
      <c r="AU7" s="196">
        <f t="shared" ref="AU7" si="15">COUNTIF(D7:AL7,"Β3")</f>
        <v>2</v>
      </c>
      <c r="AV7" s="197"/>
      <c r="AW7" s="194">
        <f t="shared" ref="AW7" si="16">COUNTIF(D7:AL7,"Γ1")</f>
        <v>2</v>
      </c>
      <c r="AX7" s="195">
        <f t="shared" ref="AX7" si="17">COUNTIF(D7:AL7,"Γ2")</f>
        <v>2</v>
      </c>
      <c r="AY7" s="195">
        <f t="shared" ref="AY7" si="18">COUNTIF(D7:AL7,"Γ3")</f>
        <v>0</v>
      </c>
      <c r="AZ7" s="58"/>
      <c r="BA7" s="56">
        <f>SUM(AO7:AZ7)</f>
        <v>14</v>
      </c>
      <c r="BB7" s="48">
        <v>18</v>
      </c>
      <c r="BC7" s="57">
        <v>4</v>
      </c>
      <c r="BD7" s="147">
        <f>BA7-BB7+BC7</f>
        <v>0</v>
      </c>
      <c r="BE7" s="251"/>
      <c r="BF7" s="60"/>
      <c r="BG7" s="460"/>
      <c r="BH7" s="7"/>
    </row>
    <row r="8" spans="1:60" s="3" customFormat="1" ht="20.100000000000001" customHeight="1">
      <c r="A8" s="436">
        <v>3</v>
      </c>
      <c r="B8" s="438" t="s">
        <v>0</v>
      </c>
      <c r="C8" s="268" t="s">
        <v>135</v>
      </c>
      <c r="D8" s="105"/>
      <c r="E8" s="106" t="s">
        <v>84</v>
      </c>
      <c r="F8" s="106"/>
      <c r="G8" s="106" t="s">
        <v>84</v>
      </c>
      <c r="H8" s="160" t="s">
        <v>84</v>
      </c>
      <c r="I8" s="106" t="s">
        <v>84</v>
      </c>
      <c r="J8" s="97"/>
      <c r="K8" s="107" t="s">
        <v>84</v>
      </c>
      <c r="L8" s="108" t="s">
        <v>84</v>
      </c>
      <c r="M8" s="108" t="s">
        <v>84</v>
      </c>
      <c r="N8" s="98"/>
      <c r="O8" s="98"/>
      <c r="P8" s="98"/>
      <c r="Q8" s="99"/>
      <c r="R8" s="100"/>
      <c r="S8" s="108"/>
      <c r="T8" s="108" t="s">
        <v>84</v>
      </c>
      <c r="U8" s="108"/>
      <c r="V8" s="108" t="s">
        <v>84</v>
      </c>
      <c r="W8" s="108" t="s">
        <v>84</v>
      </c>
      <c r="X8" s="108" t="s">
        <v>84</v>
      </c>
      <c r="Y8" s="105"/>
      <c r="Z8" s="106" t="s">
        <v>84</v>
      </c>
      <c r="AA8" s="96"/>
      <c r="AB8" s="106" t="s">
        <v>84</v>
      </c>
      <c r="AC8" s="96"/>
      <c r="AD8" s="106" t="s">
        <v>84</v>
      </c>
      <c r="AE8" s="97"/>
      <c r="AF8" s="100"/>
      <c r="AG8" s="108" t="s">
        <v>84</v>
      </c>
      <c r="AH8" s="98"/>
      <c r="AI8" s="108" t="s">
        <v>84</v>
      </c>
      <c r="AJ8" s="108" t="s">
        <v>84</v>
      </c>
      <c r="AK8" s="108" t="s">
        <v>84</v>
      </c>
      <c r="AL8" s="99"/>
      <c r="AM8" s="132">
        <f t="shared" si="0"/>
        <v>18</v>
      </c>
      <c r="AN8" s="440" t="s">
        <v>0</v>
      </c>
      <c r="AO8" s="198"/>
      <c r="AP8" s="199"/>
      <c r="AQ8" s="199"/>
      <c r="AR8" s="200"/>
      <c r="AS8" s="198"/>
      <c r="AT8" s="199"/>
      <c r="AU8" s="200"/>
      <c r="AV8" s="201"/>
      <c r="AW8" s="198"/>
      <c r="AX8" s="199"/>
      <c r="AY8" s="202"/>
      <c r="AZ8" s="16"/>
      <c r="BA8" s="27"/>
      <c r="BB8" s="47"/>
      <c r="BC8" s="17"/>
      <c r="BD8" s="144"/>
      <c r="BE8" s="252"/>
      <c r="BF8" s="32"/>
      <c r="BG8" s="442"/>
      <c r="BH8" s="4"/>
    </row>
    <row r="9" spans="1:60" s="8" customFormat="1" ht="20.100000000000001" customHeight="1" thickBot="1">
      <c r="A9" s="437"/>
      <c r="B9" s="439"/>
      <c r="C9" s="267" t="s">
        <v>133</v>
      </c>
      <c r="D9" s="294"/>
      <c r="E9" s="295" t="s">
        <v>3</v>
      </c>
      <c r="F9" s="295"/>
      <c r="G9" s="295" t="s">
        <v>16</v>
      </c>
      <c r="H9" s="296" t="s">
        <v>1</v>
      </c>
      <c r="I9" s="295" t="s">
        <v>13</v>
      </c>
      <c r="J9" s="303"/>
      <c r="K9" s="296" t="s">
        <v>18</v>
      </c>
      <c r="L9" s="295" t="s">
        <v>13</v>
      </c>
      <c r="M9" s="295" t="s">
        <v>2</v>
      </c>
      <c r="N9" s="295"/>
      <c r="O9" s="295"/>
      <c r="P9" s="295"/>
      <c r="Q9" s="303"/>
      <c r="R9" s="296"/>
      <c r="S9" s="295"/>
      <c r="T9" s="295" t="s">
        <v>17</v>
      </c>
      <c r="U9" s="295"/>
      <c r="V9" s="295" t="s">
        <v>14</v>
      </c>
      <c r="W9" s="295" t="s">
        <v>16</v>
      </c>
      <c r="X9" s="295" t="s">
        <v>18</v>
      </c>
      <c r="Y9" s="294"/>
      <c r="Z9" s="295" t="s">
        <v>17</v>
      </c>
      <c r="AA9" s="295"/>
      <c r="AB9" s="295" t="s">
        <v>2</v>
      </c>
      <c r="AC9" s="295"/>
      <c r="AD9" s="295" t="s">
        <v>15</v>
      </c>
      <c r="AE9" s="303"/>
      <c r="AF9" s="296"/>
      <c r="AG9" s="295" t="s">
        <v>1</v>
      </c>
      <c r="AH9" s="295"/>
      <c r="AI9" s="295" t="s">
        <v>14</v>
      </c>
      <c r="AJ9" s="295" t="s">
        <v>3</v>
      </c>
      <c r="AK9" s="295" t="s">
        <v>15</v>
      </c>
      <c r="AL9" s="298"/>
      <c r="AM9" s="117">
        <f t="shared" si="0"/>
        <v>18</v>
      </c>
      <c r="AN9" s="441"/>
      <c r="AO9" s="186">
        <f t="shared" ref="AO9" si="19">COUNTIF(D9:AL9,"Α1")</f>
        <v>2</v>
      </c>
      <c r="AP9" s="187">
        <f t="shared" ref="AP9" si="20">COUNTIF(D9:AL9,"Α2")</f>
        <v>2</v>
      </c>
      <c r="AQ9" s="187">
        <f t="shared" ref="AQ9" si="21">COUNTIF(D9:AL9,"Α3")</f>
        <v>2</v>
      </c>
      <c r="AR9" s="188"/>
      <c r="AS9" s="186">
        <f t="shared" ref="AS9" si="22">COUNTIF(D9:AL9,"Β1")</f>
        <v>2</v>
      </c>
      <c r="AT9" s="187">
        <f t="shared" ref="AT9" si="23">COUNTIF(D9:AL9,"Β2")</f>
        <v>2</v>
      </c>
      <c r="AU9" s="188">
        <f t="shared" ref="AU9" si="24">COUNTIF(D9:AL9,"Β3")</f>
        <v>2</v>
      </c>
      <c r="AV9" s="189"/>
      <c r="AW9" s="186">
        <f t="shared" ref="AW9" si="25">COUNTIF(D9:AL9,"Γ1")</f>
        <v>2</v>
      </c>
      <c r="AX9" s="187">
        <f t="shared" ref="AX9" si="26">COUNTIF(D9:AL9,"Γ2")</f>
        <v>2</v>
      </c>
      <c r="AY9" s="187">
        <f t="shared" ref="AY9" si="27">COUNTIF(D9:AL9,"Γ3")</f>
        <v>2</v>
      </c>
      <c r="AZ9" s="20"/>
      <c r="BA9" s="18">
        <f>SUM(AO9:AZ9)</f>
        <v>18</v>
      </c>
      <c r="BB9" s="48">
        <v>18</v>
      </c>
      <c r="BC9" s="21"/>
      <c r="BD9" s="145">
        <f>BA9-BB9</f>
        <v>0</v>
      </c>
      <c r="BE9" s="249"/>
      <c r="BF9" s="33"/>
      <c r="BG9" s="443"/>
      <c r="BH9" s="7"/>
    </row>
    <row r="10" spans="1:60" s="10" customFormat="1" ht="20.100000000000001" customHeight="1">
      <c r="A10" s="444">
        <v>4</v>
      </c>
      <c r="B10" s="446" t="s">
        <v>5</v>
      </c>
      <c r="C10" s="279" t="s">
        <v>132</v>
      </c>
      <c r="D10" s="129" t="s">
        <v>80</v>
      </c>
      <c r="E10" s="113"/>
      <c r="F10" s="113"/>
      <c r="G10" s="130" t="s">
        <v>28</v>
      </c>
      <c r="H10" s="130" t="s">
        <v>80</v>
      </c>
      <c r="I10" s="130" t="s">
        <v>80</v>
      </c>
      <c r="J10" s="133"/>
      <c r="K10" s="131"/>
      <c r="L10" s="130" t="s">
        <v>28</v>
      </c>
      <c r="M10" s="130" t="s">
        <v>77</v>
      </c>
      <c r="N10" s="130"/>
      <c r="O10" s="130" t="s">
        <v>79</v>
      </c>
      <c r="P10" s="130" t="s">
        <v>28</v>
      </c>
      <c r="Q10" s="134"/>
      <c r="R10" s="130" t="s">
        <v>28</v>
      </c>
      <c r="S10" s="130" t="s">
        <v>80</v>
      </c>
      <c r="T10" s="130" t="s">
        <v>28</v>
      </c>
      <c r="U10" s="113"/>
      <c r="V10" s="130"/>
      <c r="W10" s="130"/>
      <c r="X10" s="134"/>
      <c r="Y10" s="306" t="s">
        <v>80</v>
      </c>
      <c r="Z10" s="157" t="s">
        <v>79</v>
      </c>
      <c r="AA10" s="157" t="s">
        <v>77</v>
      </c>
      <c r="AB10" s="309"/>
      <c r="AC10" s="309"/>
      <c r="AD10" s="309"/>
      <c r="AE10" s="307"/>
      <c r="AF10" s="128" t="s">
        <v>79</v>
      </c>
      <c r="AG10" s="128" t="s">
        <v>79</v>
      </c>
      <c r="AH10" s="113"/>
      <c r="AI10" s="128" t="s">
        <v>80</v>
      </c>
      <c r="AJ10" s="128"/>
      <c r="AK10" s="128" t="s">
        <v>28</v>
      </c>
      <c r="AL10" s="134"/>
      <c r="AM10" s="132">
        <f t="shared" si="0"/>
        <v>18</v>
      </c>
      <c r="AN10" s="448" t="s">
        <v>5</v>
      </c>
      <c r="AO10" s="203"/>
      <c r="AP10" s="204"/>
      <c r="AQ10" s="204"/>
      <c r="AR10" s="205"/>
      <c r="AS10" s="203"/>
      <c r="AT10" s="204"/>
      <c r="AU10" s="205"/>
      <c r="AV10" s="206"/>
      <c r="AW10" s="203"/>
      <c r="AX10" s="204"/>
      <c r="AY10" s="204"/>
      <c r="AZ10" s="63"/>
      <c r="BA10" s="61"/>
      <c r="BB10" s="49"/>
      <c r="BC10" s="64"/>
      <c r="BD10" s="148"/>
      <c r="BE10" s="253"/>
      <c r="BF10" s="65"/>
      <c r="BG10" s="94"/>
      <c r="BH10" s="9"/>
    </row>
    <row r="11" spans="1:60" s="8" customFormat="1" ht="20.100000000000001" customHeight="1" thickBot="1">
      <c r="A11" s="445"/>
      <c r="B11" s="447"/>
      <c r="C11" s="280" t="s">
        <v>133</v>
      </c>
      <c r="D11" s="292" t="s">
        <v>1</v>
      </c>
      <c r="E11" s="293"/>
      <c r="F11" s="293"/>
      <c r="G11" s="293" t="s">
        <v>1</v>
      </c>
      <c r="H11" s="293" t="s">
        <v>3</v>
      </c>
      <c r="I11" s="293" t="s">
        <v>2</v>
      </c>
      <c r="J11" s="300"/>
      <c r="K11" s="292"/>
      <c r="L11" s="293" t="s">
        <v>3</v>
      </c>
      <c r="M11" s="293" t="s">
        <v>3</v>
      </c>
      <c r="N11" s="293"/>
      <c r="O11" s="302" t="s">
        <v>2</v>
      </c>
      <c r="P11" s="293" t="s">
        <v>2</v>
      </c>
      <c r="Q11" s="301"/>
      <c r="R11" s="293" t="s">
        <v>2</v>
      </c>
      <c r="S11" s="293" t="s">
        <v>3</v>
      </c>
      <c r="T11" s="293" t="s">
        <v>1</v>
      </c>
      <c r="U11" s="293"/>
      <c r="V11" s="293"/>
      <c r="W11" s="293"/>
      <c r="X11" s="301"/>
      <c r="Y11" s="302" t="s">
        <v>1</v>
      </c>
      <c r="Z11" s="293" t="s">
        <v>3</v>
      </c>
      <c r="AA11" s="293" t="s">
        <v>3</v>
      </c>
      <c r="AB11" s="293"/>
      <c r="AC11" s="293"/>
      <c r="AD11" s="293"/>
      <c r="AE11" s="301"/>
      <c r="AF11" s="293" t="s">
        <v>2</v>
      </c>
      <c r="AG11" s="293" t="s">
        <v>3</v>
      </c>
      <c r="AH11" s="293"/>
      <c r="AI11" s="293" t="s">
        <v>2</v>
      </c>
      <c r="AJ11" s="293"/>
      <c r="AK11" s="293" t="s">
        <v>3</v>
      </c>
      <c r="AL11" s="301"/>
      <c r="AM11" s="119">
        <f t="shared" si="0"/>
        <v>18</v>
      </c>
      <c r="AN11" s="449"/>
      <c r="AO11" s="207">
        <f t="shared" ref="AO11" si="28">COUNTIF(D11:AL11,"Α1")</f>
        <v>0</v>
      </c>
      <c r="AP11" s="208">
        <f t="shared" ref="AP11" si="29">COUNTIF(D11:AL11,"Α2")</f>
        <v>0</v>
      </c>
      <c r="AQ11" s="208">
        <f t="shared" ref="AQ11" si="30">COUNTIF(D11:AL11,"Α3")</f>
        <v>0</v>
      </c>
      <c r="AR11" s="209"/>
      <c r="AS11" s="207">
        <f t="shared" ref="AS11" si="31">COUNTIF(D11:AL11,"Β1")</f>
        <v>0</v>
      </c>
      <c r="AT11" s="208">
        <f t="shared" ref="AT11" si="32">COUNTIF(D11:AL11,"Β2")</f>
        <v>0</v>
      </c>
      <c r="AU11" s="209">
        <f t="shared" ref="AU11" si="33">COUNTIF(D11:AL11,"Β3")</f>
        <v>0</v>
      </c>
      <c r="AV11" s="210"/>
      <c r="AW11" s="207">
        <f t="shared" ref="AW11" si="34">COUNTIF(D11:AL11,"Γ1")</f>
        <v>4</v>
      </c>
      <c r="AX11" s="208">
        <f t="shared" ref="AX11" si="35">COUNTIF(D11:AL11,"Γ2")</f>
        <v>6</v>
      </c>
      <c r="AY11" s="208">
        <f t="shared" ref="AY11" si="36">COUNTIF(D11:AL11,"Γ3")</f>
        <v>8</v>
      </c>
      <c r="AZ11" s="68"/>
      <c r="BA11" s="56">
        <f>SUM(AO11:AZ11)</f>
        <v>18</v>
      </c>
      <c r="BB11" s="50">
        <v>18</v>
      </c>
      <c r="BC11" s="69"/>
      <c r="BD11" s="147">
        <f>BA11-BB11</f>
        <v>0</v>
      </c>
      <c r="BE11" s="254"/>
      <c r="BF11" s="70"/>
      <c r="BG11" s="92"/>
      <c r="BH11" s="7"/>
    </row>
    <row r="12" spans="1:60" s="10" customFormat="1" ht="20.100000000000001" customHeight="1">
      <c r="A12" s="469">
        <v>5</v>
      </c>
      <c r="B12" s="438" t="s">
        <v>6</v>
      </c>
      <c r="C12" s="272" t="s">
        <v>132</v>
      </c>
      <c r="D12" s="102"/>
      <c r="E12" s="96"/>
      <c r="F12" s="127" t="s">
        <v>77</v>
      </c>
      <c r="G12" s="127" t="s">
        <v>80</v>
      </c>
      <c r="H12" s="127" t="s">
        <v>80</v>
      </c>
      <c r="I12" s="127" t="s">
        <v>80</v>
      </c>
      <c r="J12" s="97"/>
      <c r="K12" s="158" t="s">
        <v>77</v>
      </c>
      <c r="L12" s="112"/>
      <c r="M12" s="98"/>
      <c r="N12" s="112" t="s">
        <v>79</v>
      </c>
      <c r="O12" s="112" t="s">
        <v>77</v>
      </c>
      <c r="P12" s="112" t="s">
        <v>77</v>
      </c>
      <c r="Q12" s="99"/>
      <c r="R12" s="112" t="s">
        <v>79</v>
      </c>
      <c r="S12" s="112" t="s">
        <v>79</v>
      </c>
      <c r="T12" s="112" t="s">
        <v>77</v>
      </c>
      <c r="U12" s="98"/>
      <c r="V12" s="98"/>
      <c r="W12" s="98"/>
      <c r="X12" s="99"/>
      <c r="Y12" s="158" t="s">
        <v>77</v>
      </c>
      <c r="Z12" s="98"/>
      <c r="AA12" s="112" t="s">
        <v>77</v>
      </c>
      <c r="AB12" s="98"/>
      <c r="AC12" s="112" t="s">
        <v>80</v>
      </c>
      <c r="AD12" s="112" t="s">
        <v>80</v>
      </c>
      <c r="AE12" s="99"/>
      <c r="AF12" s="112" t="s">
        <v>79</v>
      </c>
      <c r="AG12" s="98"/>
      <c r="AH12" s="112" t="s">
        <v>80</v>
      </c>
      <c r="AI12" s="112" t="s">
        <v>77</v>
      </c>
      <c r="AJ12" s="98"/>
      <c r="AK12" s="98"/>
      <c r="AL12" s="99"/>
      <c r="AM12" s="132">
        <f t="shared" si="0"/>
        <v>18</v>
      </c>
      <c r="AN12" s="451" t="s">
        <v>6</v>
      </c>
      <c r="AO12" s="182"/>
      <c r="AP12" s="183"/>
      <c r="AQ12" s="183"/>
      <c r="AR12" s="184"/>
      <c r="AS12" s="182"/>
      <c r="AT12" s="183"/>
      <c r="AU12" s="184"/>
      <c r="AV12" s="185"/>
      <c r="AW12" s="182"/>
      <c r="AX12" s="183"/>
      <c r="AY12" s="183"/>
      <c r="AZ12" s="29"/>
      <c r="BA12" s="27"/>
      <c r="BB12" s="47"/>
      <c r="BC12" s="17"/>
      <c r="BD12" s="144"/>
      <c r="BE12" s="252"/>
      <c r="BF12" s="36"/>
      <c r="BG12" s="442"/>
      <c r="BH12" s="9"/>
    </row>
    <row r="13" spans="1:60" s="8" customFormat="1" ht="20.100000000000001" customHeight="1" thickBot="1">
      <c r="A13" s="437"/>
      <c r="B13" s="439"/>
      <c r="C13" s="267" t="s">
        <v>133</v>
      </c>
      <c r="D13" s="294"/>
      <c r="E13" s="295"/>
      <c r="F13" s="295" t="s">
        <v>14</v>
      </c>
      <c r="G13" s="295" t="s">
        <v>14</v>
      </c>
      <c r="H13" s="295" t="s">
        <v>13</v>
      </c>
      <c r="I13" s="295" t="s">
        <v>15</v>
      </c>
      <c r="J13" s="303"/>
      <c r="K13" s="296" t="s">
        <v>13</v>
      </c>
      <c r="L13" s="295"/>
      <c r="M13" s="295"/>
      <c r="N13" s="295" t="s">
        <v>13</v>
      </c>
      <c r="O13" s="295" t="s">
        <v>15</v>
      </c>
      <c r="P13" s="295" t="s">
        <v>14</v>
      </c>
      <c r="Q13" s="303"/>
      <c r="R13" s="296" t="s">
        <v>15</v>
      </c>
      <c r="S13" s="295" t="s">
        <v>13</v>
      </c>
      <c r="T13" s="295" t="s">
        <v>18</v>
      </c>
      <c r="U13" s="295"/>
      <c r="V13" s="295"/>
      <c r="W13" s="295"/>
      <c r="X13" s="303"/>
      <c r="Y13" s="296" t="s">
        <v>13</v>
      </c>
      <c r="Z13" s="295"/>
      <c r="AA13" s="295" t="s">
        <v>18</v>
      </c>
      <c r="AB13" s="295"/>
      <c r="AC13" s="295" t="s">
        <v>15</v>
      </c>
      <c r="AD13" s="295" t="s">
        <v>13</v>
      </c>
      <c r="AE13" s="303"/>
      <c r="AF13" s="296" t="s">
        <v>15</v>
      </c>
      <c r="AG13" s="295"/>
      <c r="AH13" s="295" t="s">
        <v>14</v>
      </c>
      <c r="AI13" s="295" t="s">
        <v>15</v>
      </c>
      <c r="AJ13" s="295"/>
      <c r="AK13" s="295"/>
      <c r="AL13" s="303"/>
      <c r="AM13" s="117">
        <f t="shared" si="0"/>
        <v>18</v>
      </c>
      <c r="AN13" s="452"/>
      <c r="AO13" s="186">
        <f t="shared" ref="AO13" si="37">COUNTIF(D13:AL13,"Α1")</f>
        <v>2</v>
      </c>
      <c r="AP13" s="187">
        <f t="shared" ref="AP13" si="38">COUNTIF(D13:AL13,"Α2")</f>
        <v>0</v>
      </c>
      <c r="AQ13" s="187">
        <f t="shared" ref="AQ13" si="39">COUNTIF(D13:AL13,"Α3")</f>
        <v>0</v>
      </c>
      <c r="AR13" s="188"/>
      <c r="AS13" s="186">
        <f t="shared" ref="AS13" si="40">COUNTIF(D13:AL13,"Β1")</f>
        <v>4</v>
      </c>
      <c r="AT13" s="187">
        <f t="shared" ref="AT13" si="41">COUNTIF(D13:AL13,"Β2")</f>
        <v>6</v>
      </c>
      <c r="AU13" s="188">
        <f t="shared" ref="AU13" si="42">COUNTIF(D13:AL13,"Β3")</f>
        <v>6</v>
      </c>
      <c r="AV13" s="189"/>
      <c r="AW13" s="186">
        <f t="shared" ref="AW13" si="43">COUNTIF(D13:AL13,"Γ1")</f>
        <v>0</v>
      </c>
      <c r="AX13" s="187">
        <f t="shared" ref="AX13" si="44">COUNTIF(D13:AL13,"Γ2")</f>
        <v>0</v>
      </c>
      <c r="AY13" s="187">
        <f t="shared" ref="AY13" si="45">COUNTIF(D13:AL13,"Γ3")</f>
        <v>0</v>
      </c>
      <c r="AZ13" s="20"/>
      <c r="BA13" s="18">
        <f>SUM(AO13:AZ13)</f>
        <v>18</v>
      </c>
      <c r="BB13" s="48">
        <v>18</v>
      </c>
      <c r="BC13" s="21"/>
      <c r="BD13" s="145">
        <f>BA13-BB13</f>
        <v>0</v>
      </c>
      <c r="BE13" s="255"/>
      <c r="BF13" s="37"/>
      <c r="BG13" s="443"/>
      <c r="BH13" s="7"/>
    </row>
    <row r="14" spans="1:60" s="10" customFormat="1" ht="20.100000000000001" customHeight="1">
      <c r="A14" s="444">
        <v>6</v>
      </c>
      <c r="B14" s="446" t="s">
        <v>8</v>
      </c>
      <c r="C14" s="279" t="s">
        <v>132</v>
      </c>
      <c r="D14" s="129" t="s">
        <v>79</v>
      </c>
      <c r="E14" s="130" t="s">
        <v>78</v>
      </c>
      <c r="F14" s="130" t="s">
        <v>78</v>
      </c>
      <c r="G14" s="113"/>
      <c r="H14" s="113"/>
      <c r="I14" s="113"/>
      <c r="J14" s="134"/>
      <c r="K14" s="306" t="s">
        <v>80</v>
      </c>
      <c r="L14" s="157" t="s">
        <v>78</v>
      </c>
      <c r="M14" s="157"/>
      <c r="N14" s="157" t="s">
        <v>78</v>
      </c>
      <c r="O14" s="157" t="s">
        <v>79</v>
      </c>
      <c r="P14" s="157" t="s">
        <v>79</v>
      </c>
      <c r="Q14" s="307"/>
      <c r="R14" s="157" t="s">
        <v>77</v>
      </c>
      <c r="S14" s="157" t="s">
        <v>80</v>
      </c>
      <c r="T14" s="157"/>
      <c r="U14" s="157" t="s">
        <v>79</v>
      </c>
      <c r="V14" s="157" t="s">
        <v>80</v>
      </c>
      <c r="W14" s="157" t="s">
        <v>78</v>
      </c>
      <c r="X14" s="307"/>
      <c r="Y14" s="308"/>
      <c r="Z14" s="157" t="s">
        <v>80</v>
      </c>
      <c r="AA14" s="157" t="s">
        <v>80</v>
      </c>
      <c r="AB14" s="309"/>
      <c r="AC14" s="157" t="s">
        <v>80</v>
      </c>
      <c r="AD14" s="309"/>
      <c r="AE14" s="307"/>
      <c r="AF14" s="308"/>
      <c r="AG14" s="157" t="s">
        <v>77</v>
      </c>
      <c r="AH14" s="157"/>
      <c r="AI14" s="157" t="s">
        <v>78</v>
      </c>
      <c r="AJ14" s="157" t="s">
        <v>79</v>
      </c>
      <c r="AK14" s="157" t="s">
        <v>79</v>
      </c>
      <c r="AL14" s="307"/>
      <c r="AM14" s="132">
        <f t="shared" si="0"/>
        <v>20</v>
      </c>
      <c r="AN14" s="463" t="s">
        <v>8</v>
      </c>
      <c r="AO14" s="190"/>
      <c r="AP14" s="191"/>
      <c r="AQ14" s="191"/>
      <c r="AR14" s="192"/>
      <c r="AS14" s="190"/>
      <c r="AT14" s="191"/>
      <c r="AU14" s="192"/>
      <c r="AV14" s="193"/>
      <c r="AW14" s="190"/>
      <c r="AX14" s="191"/>
      <c r="AY14" s="191"/>
      <c r="AZ14" s="53"/>
      <c r="BA14" s="52"/>
      <c r="BB14" s="47"/>
      <c r="BC14" s="54"/>
      <c r="BD14" s="146"/>
      <c r="BE14" s="250"/>
      <c r="BF14" s="71"/>
      <c r="BG14" s="470"/>
      <c r="BH14" s="9"/>
    </row>
    <row r="15" spans="1:60" s="8" customFormat="1" ht="20.100000000000001" customHeight="1" thickBot="1">
      <c r="A15" s="445"/>
      <c r="B15" s="447"/>
      <c r="C15" s="280" t="s">
        <v>133</v>
      </c>
      <c r="D15" s="292" t="s">
        <v>16</v>
      </c>
      <c r="E15" s="293" t="s">
        <v>1</v>
      </c>
      <c r="F15" s="293" t="s">
        <v>2</v>
      </c>
      <c r="G15" s="293"/>
      <c r="H15" s="293"/>
      <c r="I15" s="293"/>
      <c r="J15" s="301"/>
      <c r="K15" s="302" t="s">
        <v>16</v>
      </c>
      <c r="L15" s="293" t="s">
        <v>1</v>
      </c>
      <c r="M15" s="293"/>
      <c r="N15" s="293" t="s">
        <v>3</v>
      </c>
      <c r="O15" s="293" t="s">
        <v>18</v>
      </c>
      <c r="P15" s="293" t="s">
        <v>16</v>
      </c>
      <c r="Q15" s="301"/>
      <c r="R15" s="293" t="s">
        <v>16</v>
      </c>
      <c r="S15" s="293" t="s">
        <v>18</v>
      </c>
      <c r="T15" s="293"/>
      <c r="U15" s="302" t="s">
        <v>18</v>
      </c>
      <c r="V15" s="293" t="s">
        <v>17</v>
      </c>
      <c r="W15" s="293" t="s">
        <v>2</v>
      </c>
      <c r="X15" s="301"/>
      <c r="Y15" s="302"/>
      <c r="Z15" s="293" t="s">
        <v>18</v>
      </c>
      <c r="AA15" s="293" t="s">
        <v>16</v>
      </c>
      <c r="AB15" s="293"/>
      <c r="AC15" s="293" t="s">
        <v>17</v>
      </c>
      <c r="AD15" s="293"/>
      <c r="AE15" s="301"/>
      <c r="AF15" s="302"/>
      <c r="AG15" s="293" t="s">
        <v>16</v>
      </c>
      <c r="AH15" s="293"/>
      <c r="AI15" s="293" t="s">
        <v>3</v>
      </c>
      <c r="AJ15" s="293" t="s">
        <v>18</v>
      </c>
      <c r="AK15" s="293" t="s">
        <v>16</v>
      </c>
      <c r="AL15" s="301"/>
      <c r="AM15" s="119">
        <f t="shared" si="0"/>
        <v>20</v>
      </c>
      <c r="AN15" s="464"/>
      <c r="AO15" s="194">
        <f t="shared" ref="AO15" si="46">COUNTIF(D15:AL15,"Α1")</f>
        <v>5</v>
      </c>
      <c r="AP15" s="195">
        <f t="shared" ref="AP15" si="47">COUNTIF(D15:AL15,"Α2")</f>
        <v>2</v>
      </c>
      <c r="AQ15" s="195">
        <f t="shared" ref="AQ15" si="48">COUNTIF(D15:AL15,"Α3")</f>
        <v>7</v>
      </c>
      <c r="AR15" s="196"/>
      <c r="AS15" s="194">
        <f t="shared" ref="AS15" si="49">COUNTIF(D15:AL15,"Β1")</f>
        <v>0</v>
      </c>
      <c r="AT15" s="195">
        <f t="shared" ref="AT15" si="50">COUNTIF(D15:AL15,"Β2")</f>
        <v>0</v>
      </c>
      <c r="AU15" s="196">
        <f t="shared" ref="AU15" si="51">COUNTIF(D15:AL15,"Β3")</f>
        <v>0</v>
      </c>
      <c r="AV15" s="197"/>
      <c r="AW15" s="194">
        <f t="shared" ref="AW15" si="52">COUNTIF(D15:AL15,"Γ1")</f>
        <v>2</v>
      </c>
      <c r="AX15" s="195">
        <f t="shared" ref="AX15" si="53">COUNTIF(D15:AL15,"Γ2")</f>
        <v>2</v>
      </c>
      <c r="AY15" s="195">
        <f t="shared" ref="AY15" si="54">COUNTIF(D15:AL15,"Γ3")</f>
        <v>2</v>
      </c>
      <c r="AZ15" s="58"/>
      <c r="BA15" s="56">
        <f>SUM(AO15:AZ15)</f>
        <v>20</v>
      </c>
      <c r="BB15" s="48">
        <v>20</v>
      </c>
      <c r="BC15" s="59"/>
      <c r="BD15" s="147">
        <f>BA15-BB15</f>
        <v>0</v>
      </c>
      <c r="BE15" s="251"/>
      <c r="BF15" s="60"/>
      <c r="BG15" s="471"/>
      <c r="BH15" s="7"/>
    </row>
    <row r="16" spans="1:60" s="10" customFormat="1" ht="20.100000000000001" customHeight="1">
      <c r="A16" s="461">
        <v>7</v>
      </c>
      <c r="B16" s="446" t="s">
        <v>9</v>
      </c>
      <c r="C16" s="266" t="s">
        <v>132</v>
      </c>
      <c r="D16" s="159" t="s">
        <v>78</v>
      </c>
      <c r="E16" s="112" t="s">
        <v>78</v>
      </c>
      <c r="F16" s="98"/>
      <c r="G16" s="112" t="s">
        <v>78</v>
      </c>
      <c r="H16" s="98"/>
      <c r="I16" s="98"/>
      <c r="J16" s="99"/>
      <c r="K16" s="158"/>
      <c r="L16" s="98"/>
      <c r="M16" s="112" t="s">
        <v>78</v>
      </c>
      <c r="N16" s="112" t="s">
        <v>79</v>
      </c>
      <c r="O16" s="158" t="s">
        <v>78</v>
      </c>
      <c r="P16" s="98"/>
      <c r="Q16" s="99"/>
      <c r="R16" s="112" t="s">
        <v>79</v>
      </c>
      <c r="S16" s="112" t="s">
        <v>78</v>
      </c>
      <c r="T16" s="112"/>
      <c r="U16" s="112" t="s">
        <v>79</v>
      </c>
      <c r="V16" s="112" t="s">
        <v>78</v>
      </c>
      <c r="W16" s="112"/>
      <c r="X16" s="101"/>
      <c r="Y16" s="305"/>
      <c r="Z16" s="98"/>
      <c r="AA16" s="98" t="s">
        <v>108</v>
      </c>
      <c r="AB16" s="112" t="s">
        <v>79</v>
      </c>
      <c r="AC16" s="112" t="s">
        <v>78</v>
      </c>
      <c r="AD16" s="112" t="s">
        <v>78</v>
      </c>
      <c r="AE16" s="99"/>
      <c r="AF16" s="112" t="s">
        <v>78</v>
      </c>
      <c r="AG16" s="112"/>
      <c r="AH16" s="112" t="s">
        <v>78</v>
      </c>
      <c r="AI16" s="112" t="s">
        <v>78</v>
      </c>
      <c r="AJ16" s="112"/>
      <c r="AK16" s="112" t="s">
        <v>79</v>
      </c>
      <c r="AL16" s="99"/>
      <c r="AM16" s="132">
        <f t="shared" si="0"/>
        <v>18</v>
      </c>
      <c r="AN16" s="463" t="s">
        <v>9</v>
      </c>
      <c r="AO16" s="211"/>
      <c r="AP16" s="212"/>
      <c r="AQ16" s="212"/>
      <c r="AR16" s="213"/>
      <c r="AS16" s="211"/>
      <c r="AT16" s="212"/>
      <c r="AU16" s="213"/>
      <c r="AV16" s="214"/>
      <c r="AW16" s="211"/>
      <c r="AX16" s="212"/>
      <c r="AY16" s="212"/>
      <c r="AZ16" s="23"/>
      <c r="BA16" s="22"/>
      <c r="BB16" s="49"/>
      <c r="BC16" s="24"/>
      <c r="BD16" s="149"/>
      <c r="BE16" s="256"/>
      <c r="BF16" s="34"/>
      <c r="BG16" s="465" t="s">
        <v>192</v>
      </c>
      <c r="BH16" s="9"/>
    </row>
    <row r="17" spans="1:60" s="8" customFormat="1" ht="20.100000000000001" customHeight="1" thickBot="1">
      <c r="A17" s="462"/>
      <c r="B17" s="447"/>
      <c r="C17" s="267" t="s">
        <v>133</v>
      </c>
      <c r="D17" s="294" t="s">
        <v>13</v>
      </c>
      <c r="E17" s="295" t="s">
        <v>15</v>
      </c>
      <c r="F17" s="295"/>
      <c r="G17" s="295" t="s">
        <v>18</v>
      </c>
      <c r="H17" s="295"/>
      <c r="I17" s="295"/>
      <c r="J17" s="303"/>
      <c r="K17" s="299"/>
      <c r="L17" s="291"/>
      <c r="M17" s="291" t="s">
        <v>15</v>
      </c>
      <c r="N17" s="291" t="s">
        <v>17</v>
      </c>
      <c r="O17" s="299" t="s">
        <v>17</v>
      </c>
      <c r="P17" s="291"/>
      <c r="Q17" s="298"/>
      <c r="R17" s="299" t="s">
        <v>17</v>
      </c>
      <c r="S17" s="291" t="s">
        <v>14</v>
      </c>
      <c r="T17" s="299"/>
      <c r="U17" s="291" t="s">
        <v>17</v>
      </c>
      <c r="V17" s="291" t="s">
        <v>16</v>
      </c>
      <c r="W17" s="291"/>
      <c r="X17" s="297"/>
      <c r="Y17" s="290"/>
      <c r="Z17" s="291"/>
      <c r="AA17" s="291"/>
      <c r="AB17" s="291" t="s">
        <v>1</v>
      </c>
      <c r="AC17" s="291" t="s">
        <v>16</v>
      </c>
      <c r="AD17" s="291" t="s">
        <v>14</v>
      </c>
      <c r="AE17" s="298"/>
      <c r="AF17" s="291" t="s">
        <v>17</v>
      </c>
      <c r="AG17" s="291"/>
      <c r="AH17" s="291" t="s">
        <v>13</v>
      </c>
      <c r="AI17" s="291" t="s">
        <v>18</v>
      </c>
      <c r="AJ17" s="291"/>
      <c r="AK17" s="291" t="s">
        <v>1</v>
      </c>
      <c r="AL17" s="298"/>
      <c r="AM17" s="117">
        <f t="shared" si="0"/>
        <v>17</v>
      </c>
      <c r="AN17" s="464"/>
      <c r="AO17" s="215">
        <f t="shared" ref="AO17" si="55">COUNTIF(D17:AL17,"Α1")</f>
        <v>2</v>
      </c>
      <c r="AP17" s="216">
        <f t="shared" ref="AP17" si="56">COUNTIF(D17:AL17,"Α2")</f>
        <v>5</v>
      </c>
      <c r="AQ17" s="216">
        <f t="shared" ref="AQ17" si="57">COUNTIF(D17:AL17,"Α3")</f>
        <v>2</v>
      </c>
      <c r="AR17" s="217"/>
      <c r="AS17" s="215">
        <f t="shared" ref="AS17" si="58">COUNTIF(D17:AL17,"Β1")</f>
        <v>2</v>
      </c>
      <c r="AT17" s="216">
        <f t="shared" ref="AT17" si="59">COUNTIF(D17:AL17,"Β2")</f>
        <v>2</v>
      </c>
      <c r="AU17" s="217">
        <f t="shared" ref="AU17" si="60">COUNTIF(D17:AL17,"Β3")</f>
        <v>2</v>
      </c>
      <c r="AV17" s="218"/>
      <c r="AW17" s="215">
        <f t="shared" ref="AW17" si="61">COUNTIF(D17:AL17,"Γ1")</f>
        <v>2</v>
      </c>
      <c r="AX17" s="216">
        <f t="shared" ref="AX17" si="62">COUNTIF(D17:AL17,"Γ2")</f>
        <v>0</v>
      </c>
      <c r="AY17" s="216">
        <f t="shared" ref="AY17" si="63">COUNTIF(D17:AL17,"Γ3")</f>
        <v>0</v>
      </c>
      <c r="AZ17" s="25"/>
      <c r="BA17" s="18">
        <f>SUM(AO17:AZ17)</f>
        <v>17</v>
      </c>
      <c r="BB17" s="50">
        <v>18</v>
      </c>
      <c r="BC17" s="26"/>
      <c r="BD17" s="150">
        <f>BA17-BB17</f>
        <v>-1</v>
      </c>
      <c r="BE17" s="257"/>
      <c r="BF17" s="35"/>
      <c r="BG17" s="466"/>
      <c r="BH17" s="7"/>
    </row>
    <row r="18" spans="1:60" s="10" customFormat="1" ht="20.100000000000001" customHeight="1">
      <c r="A18" s="444">
        <v>8</v>
      </c>
      <c r="B18" s="446" t="s">
        <v>170</v>
      </c>
      <c r="C18" s="279" t="s">
        <v>136</v>
      </c>
      <c r="D18" s="131" t="s">
        <v>85</v>
      </c>
      <c r="E18" s="125" t="s">
        <v>29</v>
      </c>
      <c r="F18" s="113"/>
      <c r="G18" s="125"/>
      <c r="H18" s="125" t="s">
        <v>29</v>
      </c>
      <c r="I18" s="113" t="s">
        <v>85</v>
      </c>
      <c r="J18" s="133"/>
      <c r="K18" s="131"/>
      <c r="L18" s="125" t="s">
        <v>29</v>
      </c>
      <c r="M18" s="125"/>
      <c r="N18" s="125" t="s">
        <v>29</v>
      </c>
      <c r="O18" s="125" t="s">
        <v>29</v>
      </c>
      <c r="P18" s="125" t="s">
        <v>29</v>
      </c>
      <c r="Q18" s="134" t="s">
        <v>85</v>
      </c>
      <c r="R18" s="125" t="s">
        <v>29</v>
      </c>
      <c r="S18" s="125"/>
      <c r="T18" s="125" t="s">
        <v>29</v>
      </c>
      <c r="U18" s="125" t="s">
        <v>29</v>
      </c>
      <c r="V18" s="125"/>
      <c r="W18" s="125" t="s">
        <v>81</v>
      </c>
      <c r="X18" s="125" t="s">
        <v>29</v>
      </c>
      <c r="Y18" s="131"/>
      <c r="Z18" s="125" t="s">
        <v>29</v>
      </c>
      <c r="AA18" s="125" t="s">
        <v>29</v>
      </c>
      <c r="AB18" s="113"/>
      <c r="AC18" s="125" t="s">
        <v>29</v>
      </c>
      <c r="AD18" s="113"/>
      <c r="AE18" s="134" t="s">
        <v>85</v>
      </c>
      <c r="AF18" s="125" t="s">
        <v>29</v>
      </c>
      <c r="AG18" s="125" t="s">
        <v>29</v>
      </c>
      <c r="AH18" s="125" t="s">
        <v>29</v>
      </c>
      <c r="AI18" s="113"/>
      <c r="AJ18" s="402"/>
      <c r="AK18" s="113"/>
      <c r="AL18" s="134"/>
      <c r="AM18" s="132">
        <f t="shared" si="0"/>
        <v>21</v>
      </c>
      <c r="AN18" s="448" t="s">
        <v>69</v>
      </c>
      <c r="AO18" s="190"/>
      <c r="AP18" s="191"/>
      <c r="AQ18" s="191"/>
      <c r="AR18" s="192"/>
      <c r="AS18" s="190"/>
      <c r="AT18" s="191"/>
      <c r="AU18" s="192"/>
      <c r="AV18" s="193"/>
      <c r="AW18" s="190"/>
      <c r="AX18" s="191"/>
      <c r="AY18" s="191"/>
      <c r="AZ18" s="53"/>
      <c r="BA18" s="52"/>
      <c r="BB18" s="47"/>
      <c r="BC18" s="54"/>
      <c r="BD18" s="146"/>
      <c r="BE18" s="250"/>
      <c r="BF18" s="55"/>
      <c r="BG18" s="467" t="s">
        <v>110</v>
      </c>
      <c r="BH18" s="9"/>
    </row>
    <row r="19" spans="1:60" s="8" customFormat="1" ht="20.100000000000001" customHeight="1" thickBot="1">
      <c r="A19" s="445"/>
      <c r="B19" s="447"/>
      <c r="C19" s="280" t="s">
        <v>133</v>
      </c>
      <c r="D19" s="292"/>
      <c r="E19" s="293" t="s">
        <v>2</v>
      </c>
      <c r="F19" s="293"/>
      <c r="G19" s="293"/>
      <c r="H19" s="293" t="s">
        <v>17</v>
      </c>
      <c r="I19" s="293"/>
      <c r="J19" s="300"/>
      <c r="K19" s="292"/>
      <c r="L19" s="293" t="s">
        <v>2</v>
      </c>
      <c r="M19" s="293"/>
      <c r="N19" s="293" t="s">
        <v>18</v>
      </c>
      <c r="O19" s="293" t="s">
        <v>16</v>
      </c>
      <c r="P19" s="293" t="s">
        <v>17</v>
      </c>
      <c r="Q19" s="301"/>
      <c r="R19" s="293" t="s">
        <v>18</v>
      </c>
      <c r="S19" s="293"/>
      <c r="T19" s="293" t="s">
        <v>2</v>
      </c>
      <c r="U19" s="293" t="s">
        <v>16</v>
      </c>
      <c r="V19" s="293"/>
      <c r="W19" s="293" t="s">
        <v>17</v>
      </c>
      <c r="X19" s="300" t="s">
        <v>17</v>
      </c>
      <c r="Y19" s="292"/>
      <c r="Z19" s="293" t="s">
        <v>16</v>
      </c>
      <c r="AA19" s="293" t="s">
        <v>17</v>
      </c>
      <c r="AB19" s="293"/>
      <c r="AC19" s="293" t="s">
        <v>18</v>
      </c>
      <c r="AD19" s="293"/>
      <c r="AE19" s="301"/>
      <c r="AF19" s="302" t="s">
        <v>16</v>
      </c>
      <c r="AG19" s="293" t="s">
        <v>2</v>
      </c>
      <c r="AH19" s="293" t="s">
        <v>18</v>
      </c>
      <c r="AI19" s="293"/>
      <c r="AJ19" s="295"/>
      <c r="AK19" s="293"/>
      <c r="AL19" s="301"/>
      <c r="AM19" s="119">
        <f t="shared" si="0"/>
        <v>17</v>
      </c>
      <c r="AN19" s="449"/>
      <c r="AO19" s="194">
        <f t="shared" ref="AO19" si="64">COUNTIF(D19:AL19,"Α1")</f>
        <v>4</v>
      </c>
      <c r="AP19" s="195">
        <f t="shared" ref="AP19" si="65">COUNTIF(D19:AL19,"Α2")</f>
        <v>5</v>
      </c>
      <c r="AQ19" s="195">
        <f t="shared" ref="AQ19" si="66">COUNTIF(D19:AL19,"Α3")</f>
        <v>4</v>
      </c>
      <c r="AR19" s="196"/>
      <c r="AS19" s="194">
        <f t="shared" ref="AS19" si="67">COUNTIF(D19:AL19,"Β1")</f>
        <v>0</v>
      </c>
      <c r="AT19" s="195">
        <f t="shared" ref="AT19" si="68">COUNTIF(D19:AL19,"Β2")</f>
        <v>0</v>
      </c>
      <c r="AU19" s="196">
        <f t="shared" ref="AU19" si="69">COUNTIF(D19:AL19,"Β3")</f>
        <v>0</v>
      </c>
      <c r="AV19" s="197"/>
      <c r="AW19" s="194">
        <f t="shared" ref="AW19" si="70">COUNTIF(D19:AL19,"Γ1")</f>
        <v>0</v>
      </c>
      <c r="AX19" s="195">
        <f t="shared" ref="AX19" si="71">COUNTIF(D19:AL19,"Γ2")</f>
        <v>4</v>
      </c>
      <c r="AY19" s="195">
        <f t="shared" ref="AY19" si="72">COUNTIF(D19:AL19,"Γ3")</f>
        <v>0</v>
      </c>
      <c r="AZ19" s="58"/>
      <c r="BA19" s="56">
        <f>SUM(AO19:AZ19)</f>
        <v>17</v>
      </c>
      <c r="BB19" s="48">
        <v>21</v>
      </c>
      <c r="BC19" s="59"/>
      <c r="BD19" s="150">
        <f>BA19-BB19</f>
        <v>-4</v>
      </c>
      <c r="BE19" s="251"/>
      <c r="BF19" s="60"/>
      <c r="BG19" s="468"/>
      <c r="BH19" s="7"/>
    </row>
    <row r="20" spans="1:60" s="10" customFormat="1" ht="20.100000000000001" customHeight="1">
      <c r="A20" s="436">
        <v>9</v>
      </c>
      <c r="B20" s="446" t="s">
        <v>62</v>
      </c>
      <c r="C20" s="266" t="s">
        <v>136</v>
      </c>
      <c r="D20" s="105" t="s">
        <v>29</v>
      </c>
      <c r="E20" s="106"/>
      <c r="F20" s="106" t="s">
        <v>29</v>
      </c>
      <c r="G20" s="106" t="s">
        <v>29</v>
      </c>
      <c r="H20" s="106"/>
      <c r="I20" s="106" t="s">
        <v>29</v>
      </c>
      <c r="J20" s="103"/>
      <c r="K20" s="102"/>
      <c r="L20" s="106" t="s">
        <v>29</v>
      </c>
      <c r="M20" s="106" t="s">
        <v>29</v>
      </c>
      <c r="N20" s="96"/>
      <c r="O20" s="106" t="s">
        <v>29</v>
      </c>
      <c r="P20" s="106" t="s">
        <v>29</v>
      </c>
      <c r="Q20" s="97"/>
      <c r="R20" s="105" t="s">
        <v>29</v>
      </c>
      <c r="S20" s="106" t="s">
        <v>29</v>
      </c>
      <c r="T20" s="96"/>
      <c r="U20" s="106" t="s">
        <v>29</v>
      </c>
      <c r="V20" s="106"/>
      <c r="W20" s="106" t="s">
        <v>29</v>
      </c>
      <c r="X20" s="401" t="s">
        <v>29</v>
      </c>
      <c r="Y20" s="107" t="s">
        <v>29</v>
      </c>
      <c r="Z20" s="98"/>
      <c r="AA20" s="108" t="s">
        <v>29</v>
      </c>
      <c r="AB20" s="108" t="s">
        <v>29</v>
      </c>
      <c r="AC20" s="98"/>
      <c r="AD20" s="108" t="s">
        <v>29</v>
      </c>
      <c r="AE20" s="99"/>
      <c r="AF20" s="108" t="s">
        <v>29</v>
      </c>
      <c r="AG20" s="108" t="s">
        <v>29</v>
      </c>
      <c r="AH20" s="108" t="s">
        <v>29</v>
      </c>
      <c r="AI20" s="108"/>
      <c r="AJ20" s="98"/>
      <c r="AK20" s="98"/>
      <c r="AL20" s="99"/>
      <c r="AM20" s="132">
        <f t="shared" si="0"/>
        <v>20</v>
      </c>
      <c r="AN20" s="457" t="s">
        <v>62</v>
      </c>
      <c r="AO20" s="211"/>
      <c r="AP20" s="212"/>
      <c r="AQ20" s="212"/>
      <c r="AR20" s="213"/>
      <c r="AS20" s="211"/>
      <c r="AT20" s="212"/>
      <c r="AU20" s="213"/>
      <c r="AV20" s="214"/>
      <c r="AW20" s="211"/>
      <c r="AX20" s="212"/>
      <c r="AY20" s="212"/>
      <c r="AZ20" s="23"/>
      <c r="BA20" s="22"/>
      <c r="BB20" s="49"/>
      <c r="BC20" s="24"/>
      <c r="BD20" s="149"/>
      <c r="BE20" s="256"/>
      <c r="BF20" s="38"/>
      <c r="BG20" s="442"/>
      <c r="BH20" s="9"/>
    </row>
    <row r="21" spans="1:60" s="8" customFormat="1" ht="20.100000000000001" customHeight="1" thickBot="1">
      <c r="A21" s="437"/>
      <c r="B21" s="447"/>
      <c r="C21" s="267" t="s">
        <v>133</v>
      </c>
      <c r="D21" s="294" t="s">
        <v>14</v>
      </c>
      <c r="E21" s="295"/>
      <c r="F21" s="295" t="s">
        <v>3</v>
      </c>
      <c r="G21" s="295" t="s">
        <v>13</v>
      </c>
      <c r="H21" s="295"/>
      <c r="I21" s="295" t="s">
        <v>1</v>
      </c>
      <c r="J21" s="304"/>
      <c r="K21" s="294"/>
      <c r="L21" s="295" t="s">
        <v>14</v>
      </c>
      <c r="M21" s="295" t="s">
        <v>1</v>
      </c>
      <c r="N21" s="295"/>
      <c r="O21" s="295" t="s">
        <v>3</v>
      </c>
      <c r="P21" s="295" t="s">
        <v>15</v>
      </c>
      <c r="Q21" s="303"/>
      <c r="R21" s="294" t="s">
        <v>14</v>
      </c>
      <c r="S21" s="295" t="s">
        <v>15</v>
      </c>
      <c r="T21" s="295"/>
      <c r="U21" s="295" t="s">
        <v>13</v>
      </c>
      <c r="V21" s="295"/>
      <c r="W21" s="295" t="s">
        <v>1</v>
      </c>
      <c r="X21" s="303" t="s">
        <v>3</v>
      </c>
      <c r="Y21" s="299" t="s">
        <v>15</v>
      </c>
      <c r="Z21" s="291"/>
      <c r="AA21" s="291" t="s">
        <v>13</v>
      </c>
      <c r="AB21" s="291" t="s">
        <v>3</v>
      </c>
      <c r="AC21" s="291"/>
      <c r="AD21" s="291" t="s">
        <v>1</v>
      </c>
      <c r="AE21" s="298"/>
      <c r="AF21" s="299" t="s">
        <v>14</v>
      </c>
      <c r="AG21" s="291" t="s">
        <v>13</v>
      </c>
      <c r="AH21" s="291" t="s">
        <v>15</v>
      </c>
      <c r="AI21" s="291"/>
      <c r="AJ21" s="291"/>
      <c r="AK21" s="291"/>
      <c r="AL21" s="298"/>
      <c r="AM21" s="117">
        <f t="shared" si="0"/>
        <v>20</v>
      </c>
      <c r="AN21" s="458"/>
      <c r="AO21" s="215">
        <f t="shared" ref="AO21" si="73">COUNTIF(D21:AL21,"Α1")</f>
        <v>0</v>
      </c>
      <c r="AP21" s="216">
        <f t="shared" ref="AP21" si="74">COUNTIF(D21:AL21,"Α2")</f>
        <v>0</v>
      </c>
      <c r="AQ21" s="216">
        <f t="shared" ref="AQ21" si="75">COUNTIF(D21:AL21,"Α3")</f>
        <v>0</v>
      </c>
      <c r="AR21" s="217"/>
      <c r="AS21" s="215">
        <f t="shared" ref="AS21" si="76">COUNTIF(D21:AL21,"Β1")</f>
        <v>4</v>
      </c>
      <c r="AT21" s="216">
        <f t="shared" ref="AT21" si="77">COUNTIF(D21:AL21,"Β2")</f>
        <v>4</v>
      </c>
      <c r="AU21" s="217">
        <f t="shared" ref="AU21" si="78">COUNTIF(D21:AL21,"Β3")</f>
        <v>4</v>
      </c>
      <c r="AV21" s="218"/>
      <c r="AW21" s="215">
        <f t="shared" ref="AW21" si="79">COUNTIF(D21:AL21,"Γ1")</f>
        <v>4</v>
      </c>
      <c r="AX21" s="216">
        <f t="shared" ref="AX21" si="80">COUNTIF(D21:AL21,"Γ2")</f>
        <v>0</v>
      </c>
      <c r="AY21" s="216">
        <f t="shared" ref="AY21" si="81">COUNTIF(D21:AL21,"Γ3")</f>
        <v>4</v>
      </c>
      <c r="AZ21" s="25"/>
      <c r="BA21" s="18">
        <f>SUM(AO21:AZ21)</f>
        <v>20</v>
      </c>
      <c r="BB21" s="50">
        <v>20</v>
      </c>
      <c r="BC21" s="26"/>
      <c r="BD21" s="145">
        <f>BA21-BB21</f>
        <v>0</v>
      </c>
      <c r="BE21" s="257"/>
      <c r="BF21" s="35"/>
      <c r="BG21" s="443"/>
      <c r="BH21" s="7"/>
    </row>
    <row r="22" spans="1:60" s="10" customFormat="1" ht="20.100000000000001" customHeight="1">
      <c r="A22" s="444">
        <v>10</v>
      </c>
      <c r="B22" s="446" t="s">
        <v>10</v>
      </c>
      <c r="C22" s="279" t="s">
        <v>137</v>
      </c>
      <c r="D22" s="131" t="s">
        <v>39</v>
      </c>
      <c r="E22" s="113" t="s">
        <v>39</v>
      </c>
      <c r="F22" s="113" t="s">
        <v>39</v>
      </c>
      <c r="G22" s="113"/>
      <c r="H22" s="113" t="s">
        <v>39</v>
      </c>
      <c r="I22" s="113"/>
      <c r="J22" s="134"/>
      <c r="K22" s="113" t="s">
        <v>39</v>
      </c>
      <c r="L22" s="113"/>
      <c r="M22" s="113" t="s">
        <v>39</v>
      </c>
      <c r="N22" s="113" t="s">
        <v>39</v>
      </c>
      <c r="O22" s="113"/>
      <c r="P22" s="113"/>
      <c r="Q22" s="134"/>
      <c r="R22" s="113" t="s">
        <v>39</v>
      </c>
      <c r="S22" s="135" t="s">
        <v>81</v>
      </c>
      <c r="T22" s="135"/>
      <c r="U22" s="113" t="s">
        <v>39</v>
      </c>
      <c r="V22" s="113"/>
      <c r="W22" s="113" t="s">
        <v>39</v>
      </c>
      <c r="X22" s="133"/>
      <c r="Y22" s="131" t="s">
        <v>39</v>
      </c>
      <c r="Z22" s="113" t="s">
        <v>39</v>
      </c>
      <c r="AA22" s="113" t="s">
        <v>39</v>
      </c>
      <c r="AB22" s="113"/>
      <c r="AC22" s="113"/>
      <c r="AD22" s="113"/>
      <c r="AE22" s="134"/>
      <c r="AF22" s="135"/>
      <c r="AG22" s="113" t="s">
        <v>81</v>
      </c>
      <c r="AH22" s="113" t="s">
        <v>39</v>
      </c>
      <c r="AI22" s="113"/>
      <c r="AJ22" s="113" t="s">
        <v>39</v>
      </c>
      <c r="AK22" s="135" t="s">
        <v>60</v>
      </c>
      <c r="AL22" s="134"/>
      <c r="AM22" s="132">
        <f t="shared" si="0"/>
        <v>18</v>
      </c>
      <c r="AN22" s="463" t="s">
        <v>10</v>
      </c>
      <c r="AO22" s="190"/>
      <c r="AP22" s="191"/>
      <c r="AQ22" s="191"/>
      <c r="AR22" s="192"/>
      <c r="AS22" s="190"/>
      <c r="AT22" s="191"/>
      <c r="AU22" s="192"/>
      <c r="AV22" s="193"/>
      <c r="AW22" s="190"/>
      <c r="AX22" s="191"/>
      <c r="AY22" s="191"/>
      <c r="AZ22" s="53"/>
      <c r="BA22" s="52"/>
      <c r="BB22" s="47"/>
      <c r="BC22" s="54"/>
      <c r="BD22" s="146"/>
      <c r="BE22" s="250"/>
      <c r="BF22" s="71"/>
      <c r="BG22" s="94"/>
      <c r="BH22" s="9"/>
    </row>
    <row r="23" spans="1:60" s="8" customFormat="1" ht="20.100000000000001" customHeight="1" thickBot="1">
      <c r="A23" s="445"/>
      <c r="B23" s="447"/>
      <c r="C23" s="280" t="s">
        <v>133</v>
      </c>
      <c r="D23" s="292" t="s">
        <v>2</v>
      </c>
      <c r="E23" s="293" t="s">
        <v>13</v>
      </c>
      <c r="F23" s="293" t="s">
        <v>1</v>
      </c>
      <c r="G23" s="293"/>
      <c r="H23" s="293" t="s">
        <v>18</v>
      </c>
      <c r="I23" s="293"/>
      <c r="J23" s="301"/>
      <c r="K23" s="293" t="s">
        <v>17</v>
      </c>
      <c r="L23" s="293"/>
      <c r="M23" s="293" t="s">
        <v>14</v>
      </c>
      <c r="N23" s="293" t="s">
        <v>16</v>
      </c>
      <c r="O23" s="293"/>
      <c r="P23" s="293"/>
      <c r="Q23" s="301"/>
      <c r="R23" s="325" t="s">
        <v>1</v>
      </c>
      <c r="S23" s="324" t="s">
        <v>16</v>
      </c>
      <c r="T23" s="324"/>
      <c r="U23" s="325" t="s">
        <v>3</v>
      </c>
      <c r="V23" s="325"/>
      <c r="W23" s="325" t="s">
        <v>15</v>
      </c>
      <c r="X23" s="333"/>
      <c r="Y23" s="292" t="s">
        <v>14</v>
      </c>
      <c r="Z23" s="293" t="s">
        <v>15</v>
      </c>
      <c r="AA23" s="293" t="s">
        <v>2</v>
      </c>
      <c r="AB23" s="293"/>
      <c r="AC23" s="293"/>
      <c r="AD23" s="293"/>
      <c r="AE23" s="301"/>
      <c r="AF23" s="324"/>
      <c r="AG23" s="325" t="s">
        <v>18</v>
      </c>
      <c r="AH23" s="325" t="s">
        <v>3</v>
      </c>
      <c r="AI23" s="325"/>
      <c r="AJ23" s="325" t="s">
        <v>13</v>
      </c>
      <c r="AK23" s="324" t="s">
        <v>17</v>
      </c>
      <c r="AL23" s="327"/>
      <c r="AM23" s="119">
        <f t="shared" si="0"/>
        <v>18</v>
      </c>
      <c r="AN23" s="464"/>
      <c r="AO23" s="194">
        <f t="shared" ref="AO23" si="82">COUNTIF(D23:AL23,"Α1")</f>
        <v>2</v>
      </c>
      <c r="AP23" s="195">
        <f t="shared" ref="AP23" si="83">COUNTIF(D23:AL23,"Α2")</f>
        <v>2</v>
      </c>
      <c r="AQ23" s="195">
        <f t="shared" ref="AQ23" si="84">COUNTIF(D23:AL23,"Α3")</f>
        <v>2</v>
      </c>
      <c r="AR23" s="196"/>
      <c r="AS23" s="194">
        <f t="shared" ref="AS23" si="85">COUNTIF(D23:AL23,"Β1")</f>
        <v>2</v>
      </c>
      <c r="AT23" s="195">
        <f t="shared" ref="AT23" si="86">COUNTIF(D23:AL23,"Β2")</f>
        <v>2</v>
      </c>
      <c r="AU23" s="196">
        <f t="shared" ref="AU23" si="87">COUNTIF(D23:AL23,"Β3")</f>
        <v>2</v>
      </c>
      <c r="AV23" s="197"/>
      <c r="AW23" s="194">
        <f t="shared" ref="AW23" si="88">COUNTIF(D23:AL23,"Γ1")</f>
        <v>2</v>
      </c>
      <c r="AX23" s="195">
        <f t="shared" ref="AX23" si="89">COUNTIF(D23:AL23,"Γ2")</f>
        <v>2</v>
      </c>
      <c r="AY23" s="195">
        <f t="shared" ref="AY23" si="90">COUNTIF(D23:AL23,"Γ3")</f>
        <v>2</v>
      </c>
      <c r="AZ23" s="58"/>
      <c r="BA23" s="56">
        <f>SUM(AO23:AZ23)</f>
        <v>18</v>
      </c>
      <c r="BB23" s="48">
        <v>18</v>
      </c>
      <c r="BC23" s="59"/>
      <c r="BD23" s="147">
        <f>BA23-BB23</f>
        <v>0</v>
      </c>
      <c r="BE23" s="251"/>
      <c r="BF23" s="72"/>
      <c r="BG23" s="93"/>
      <c r="BH23" s="7"/>
    </row>
    <row r="24" spans="1:60" s="10" customFormat="1" ht="20.100000000000001" customHeight="1">
      <c r="A24" s="436">
        <v>11</v>
      </c>
      <c r="B24" s="446" t="s">
        <v>171</v>
      </c>
      <c r="C24" s="266" t="s">
        <v>138</v>
      </c>
      <c r="D24" s="109" t="s">
        <v>46</v>
      </c>
      <c r="E24" s="96"/>
      <c r="F24" s="110" t="s">
        <v>46</v>
      </c>
      <c r="G24" s="106" t="s">
        <v>46</v>
      </c>
      <c r="H24" s="106"/>
      <c r="I24" s="110" t="s">
        <v>46</v>
      </c>
      <c r="J24" s="97"/>
      <c r="K24" s="160"/>
      <c r="L24" s="111" t="s">
        <v>81</v>
      </c>
      <c r="M24" s="98"/>
      <c r="N24" s="106" t="s">
        <v>81</v>
      </c>
      <c r="O24" s="160" t="s">
        <v>81</v>
      </c>
      <c r="P24" s="106" t="s">
        <v>60</v>
      </c>
      <c r="Q24" s="99"/>
      <c r="R24" s="245" t="s">
        <v>81</v>
      </c>
      <c r="S24" s="106"/>
      <c r="T24" s="106" t="s">
        <v>60</v>
      </c>
      <c r="U24" s="106" t="s">
        <v>60</v>
      </c>
      <c r="V24" s="106" t="s">
        <v>60</v>
      </c>
      <c r="W24" s="106"/>
      <c r="X24" s="400" t="s">
        <v>60</v>
      </c>
      <c r="Y24" s="160" t="s">
        <v>46</v>
      </c>
      <c r="Z24" s="106" t="s">
        <v>60</v>
      </c>
      <c r="AA24" s="111" t="s">
        <v>60</v>
      </c>
      <c r="AB24" s="98"/>
      <c r="AC24" s="98"/>
      <c r="AD24" s="98"/>
      <c r="AE24" s="99"/>
      <c r="AF24" s="109" t="s">
        <v>46</v>
      </c>
      <c r="AG24" s="106" t="s">
        <v>81</v>
      </c>
      <c r="AH24" s="96"/>
      <c r="AI24" s="106" t="s">
        <v>60</v>
      </c>
      <c r="AJ24" s="106" t="s">
        <v>81</v>
      </c>
      <c r="AK24" s="110"/>
      <c r="AL24" s="97"/>
      <c r="AM24" s="132">
        <f t="shared" si="0"/>
        <v>20</v>
      </c>
      <c r="AN24" s="448" t="s">
        <v>70</v>
      </c>
      <c r="AO24" s="182"/>
      <c r="AP24" s="183"/>
      <c r="AQ24" s="183"/>
      <c r="AR24" s="184"/>
      <c r="AS24" s="182"/>
      <c r="AT24" s="183"/>
      <c r="AU24" s="184"/>
      <c r="AV24" s="185"/>
      <c r="AW24" s="182"/>
      <c r="AX24" s="183"/>
      <c r="AY24" s="183"/>
      <c r="AZ24" s="29"/>
      <c r="BA24" s="27"/>
      <c r="BB24" s="47"/>
      <c r="BC24" s="17"/>
      <c r="BD24" s="144"/>
      <c r="BE24" s="252"/>
      <c r="BF24" s="32"/>
      <c r="BG24" s="472"/>
      <c r="BH24" s="9"/>
    </row>
    <row r="25" spans="1:60" s="8" customFormat="1" ht="20.100000000000001" customHeight="1" thickBot="1">
      <c r="A25" s="469"/>
      <c r="B25" s="447"/>
      <c r="C25" s="280" t="s">
        <v>133</v>
      </c>
      <c r="D25" s="294" t="s">
        <v>15</v>
      </c>
      <c r="E25" s="295"/>
      <c r="F25" s="295" t="s">
        <v>13</v>
      </c>
      <c r="G25" s="295" t="s">
        <v>2</v>
      </c>
      <c r="H25" s="295"/>
      <c r="I25" s="295" t="s">
        <v>14</v>
      </c>
      <c r="J25" s="303"/>
      <c r="K25" s="299"/>
      <c r="L25" s="291" t="s">
        <v>15</v>
      </c>
      <c r="M25" s="291"/>
      <c r="N25" s="291" t="s">
        <v>14</v>
      </c>
      <c r="O25" s="299" t="s">
        <v>13</v>
      </c>
      <c r="P25" s="291" t="s">
        <v>18</v>
      </c>
      <c r="Q25" s="298"/>
      <c r="R25" s="294" t="s">
        <v>13</v>
      </c>
      <c r="S25" s="296"/>
      <c r="T25" s="295" t="s">
        <v>3</v>
      </c>
      <c r="U25" s="296" t="s">
        <v>14</v>
      </c>
      <c r="V25" s="295" t="s">
        <v>2</v>
      </c>
      <c r="W25" s="295"/>
      <c r="X25" s="303" t="s">
        <v>1</v>
      </c>
      <c r="Y25" s="299" t="s">
        <v>3</v>
      </c>
      <c r="Z25" s="291" t="s">
        <v>13</v>
      </c>
      <c r="AA25" s="291" t="s">
        <v>15</v>
      </c>
      <c r="AB25" s="291"/>
      <c r="AC25" s="291"/>
      <c r="AD25" s="291"/>
      <c r="AE25" s="298"/>
      <c r="AF25" s="294" t="s">
        <v>1</v>
      </c>
      <c r="AG25" s="295" t="s">
        <v>14</v>
      </c>
      <c r="AH25" s="295"/>
      <c r="AI25" s="295" t="s">
        <v>16</v>
      </c>
      <c r="AJ25" s="295" t="s">
        <v>15</v>
      </c>
      <c r="AK25" s="295"/>
      <c r="AL25" s="303"/>
      <c r="AM25" s="117">
        <f t="shared" si="0"/>
        <v>20</v>
      </c>
      <c r="AN25" s="458"/>
      <c r="AO25" s="186">
        <f t="shared" ref="AO25" si="91">COUNTIF(D25:AL25,"Α1")</f>
        <v>1</v>
      </c>
      <c r="AP25" s="187">
        <f t="shared" ref="AP25" si="92">COUNTIF(D25:AL25,"Α2")</f>
        <v>0</v>
      </c>
      <c r="AQ25" s="187">
        <f t="shared" ref="AQ25" si="93">COUNTIF(D25:AL25,"Α3")</f>
        <v>1</v>
      </c>
      <c r="AR25" s="188"/>
      <c r="AS25" s="186">
        <f t="shared" ref="AS25" si="94">COUNTIF(D25:AL25,"Β1")</f>
        <v>4</v>
      </c>
      <c r="AT25" s="187">
        <f t="shared" ref="AT25" si="95">COUNTIF(D25:AL25,"Β2")</f>
        <v>4</v>
      </c>
      <c r="AU25" s="188">
        <f t="shared" ref="AU25" si="96">COUNTIF(D25:AL25,"Β3")</f>
        <v>4</v>
      </c>
      <c r="AV25" s="189"/>
      <c r="AW25" s="186">
        <f t="shared" ref="AW25" si="97">COUNTIF(D25:AL25,"Γ1")</f>
        <v>2</v>
      </c>
      <c r="AX25" s="187">
        <f t="shared" ref="AX25" si="98">COUNTIF(D25:AL25,"Γ2")</f>
        <v>2</v>
      </c>
      <c r="AY25" s="187">
        <f t="shared" ref="AY25" si="99">COUNTIF(D25:AL25,"Γ3")</f>
        <v>2</v>
      </c>
      <c r="AZ25" s="20"/>
      <c r="BA25" s="18">
        <f>SUM(AO25:AZ25)</f>
        <v>20</v>
      </c>
      <c r="BB25" s="48">
        <v>20</v>
      </c>
      <c r="BC25" s="21"/>
      <c r="BD25" s="145">
        <f>BA25-BB25</f>
        <v>0</v>
      </c>
      <c r="BE25" s="255"/>
      <c r="BF25" s="33"/>
      <c r="BG25" s="473"/>
      <c r="BH25" s="7"/>
    </row>
    <row r="26" spans="1:60" s="10" customFormat="1" ht="20.100000000000001" customHeight="1">
      <c r="A26" s="444">
        <v>12</v>
      </c>
      <c r="B26" s="474" t="s">
        <v>11</v>
      </c>
      <c r="C26" s="281" t="s">
        <v>139</v>
      </c>
      <c r="D26" s="131"/>
      <c r="E26" s="113"/>
      <c r="F26" s="113" t="s">
        <v>97</v>
      </c>
      <c r="G26" s="113" t="s">
        <v>85</v>
      </c>
      <c r="H26" s="113"/>
      <c r="I26" s="113" t="s">
        <v>85</v>
      </c>
      <c r="J26" s="134" t="s">
        <v>85</v>
      </c>
      <c r="K26" s="135" t="s">
        <v>97</v>
      </c>
      <c r="L26" s="113" t="s">
        <v>85</v>
      </c>
      <c r="M26" s="113" t="s">
        <v>85</v>
      </c>
      <c r="N26" s="113" t="s">
        <v>85</v>
      </c>
      <c r="O26" s="113"/>
      <c r="P26" s="113"/>
      <c r="Q26" s="134"/>
      <c r="R26" s="135"/>
      <c r="S26" s="128" t="s">
        <v>28</v>
      </c>
      <c r="T26" s="113" t="s">
        <v>97</v>
      </c>
      <c r="U26" s="128"/>
      <c r="V26" s="128"/>
      <c r="W26" s="128" t="s">
        <v>28</v>
      </c>
      <c r="X26" s="128" t="s">
        <v>28</v>
      </c>
      <c r="Y26" s="131"/>
      <c r="Z26" s="113"/>
      <c r="AA26" s="113"/>
      <c r="AB26" s="113" t="s">
        <v>97</v>
      </c>
      <c r="AC26" s="113" t="s">
        <v>97</v>
      </c>
      <c r="AD26" s="113" t="s">
        <v>97</v>
      </c>
      <c r="AE26" s="134"/>
      <c r="AF26" s="129" t="s">
        <v>28</v>
      </c>
      <c r="AG26" s="130" t="s">
        <v>28</v>
      </c>
      <c r="AH26" s="130" t="s">
        <v>28</v>
      </c>
      <c r="AI26" s="113"/>
      <c r="AJ26" s="113"/>
      <c r="AK26" s="113"/>
      <c r="AL26" s="134"/>
      <c r="AM26" s="132">
        <f t="shared" si="0"/>
        <v>18</v>
      </c>
      <c r="AN26" s="476" t="s">
        <v>11</v>
      </c>
      <c r="AO26" s="190"/>
      <c r="AP26" s="191"/>
      <c r="AQ26" s="191"/>
      <c r="AR26" s="192"/>
      <c r="AS26" s="190"/>
      <c r="AT26" s="191"/>
      <c r="AU26" s="192"/>
      <c r="AV26" s="193"/>
      <c r="AW26" s="190"/>
      <c r="AX26" s="191"/>
      <c r="AY26" s="191"/>
      <c r="AZ26" s="53"/>
      <c r="BA26" s="52"/>
      <c r="BB26" s="47"/>
      <c r="BC26" s="54"/>
      <c r="BD26" s="146"/>
      <c r="BE26" s="250"/>
      <c r="BF26" s="71"/>
      <c r="BG26" s="478" t="s">
        <v>128</v>
      </c>
      <c r="BH26" s="9"/>
    </row>
    <row r="27" spans="1:60" s="8" customFormat="1" ht="20.100000000000001" customHeight="1" thickBot="1">
      <c r="A27" s="445"/>
      <c r="B27" s="475"/>
      <c r="C27" s="280" t="s">
        <v>133</v>
      </c>
      <c r="D27" s="292"/>
      <c r="E27" s="310"/>
      <c r="F27" s="293" t="s">
        <v>86</v>
      </c>
      <c r="G27" s="293"/>
      <c r="H27" s="293"/>
      <c r="I27" s="310"/>
      <c r="J27" s="311"/>
      <c r="K27" s="302" t="s">
        <v>89</v>
      </c>
      <c r="L27" s="293"/>
      <c r="M27" s="293"/>
      <c r="N27" s="293"/>
      <c r="O27" s="293"/>
      <c r="P27" s="293"/>
      <c r="Q27" s="301"/>
      <c r="R27" s="302"/>
      <c r="S27" s="293" t="s">
        <v>17</v>
      </c>
      <c r="T27" s="293" t="s">
        <v>93</v>
      </c>
      <c r="U27" s="293"/>
      <c r="V27" s="293"/>
      <c r="W27" s="293" t="s">
        <v>18</v>
      </c>
      <c r="X27" s="293" t="s">
        <v>16</v>
      </c>
      <c r="Y27" s="292"/>
      <c r="Z27" s="293"/>
      <c r="AA27" s="293"/>
      <c r="AB27" s="293" t="s">
        <v>93</v>
      </c>
      <c r="AC27" s="302" t="s">
        <v>89</v>
      </c>
      <c r="AD27" s="293" t="s">
        <v>86</v>
      </c>
      <c r="AE27" s="301"/>
      <c r="AF27" s="292" t="s">
        <v>18</v>
      </c>
      <c r="AG27" s="293" t="s">
        <v>17</v>
      </c>
      <c r="AH27" s="293" t="s">
        <v>16</v>
      </c>
      <c r="AI27" s="293"/>
      <c r="AJ27" s="310"/>
      <c r="AK27" s="293"/>
      <c r="AL27" s="301"/>
      <c r="AM27" s="118">
        <f t="shared" si="0"/>
        <v>12</v>
      </c>
      <c r="AN27" s="477"/>
      <c r="AO27" s="207">
        <f t="shared" ref="AO27" si="100">COUNTIF(D27:AL27,"Α1")</f>
        <v>2</v>
      </c>
      <c r="AP27" s="208">
        <v>2</v>
      </c>
      <c r="AQ27" s="208">
        <v>4</v>
      </c>
      <c r="AR27" s="209"/>
      <c r="AS27" s="207"/>
      <c r="AT27" s="208">
        <v>2</v>
      </c>
      <c r="AU27" s="209"/>
      <c r="AV27" s="210"/>
      <c r="AW27" s="207"/>
      <c r="AX27" s="208">
        <v>2</v>
      </c>
      <c r="AY27" s="208"/>
      <c r="AZ27" s="68"/>
      <c r="BA27" s="66">
        <f>SUM(AO27:AZ27)</f>
        <v>12</v>
      </c>
      <c r="BB27" s="50">
        <v>18</v>
      </c>
      <c r="BC27" s="69"/>
      <c r="BD27" s="151">
        <f>BA27-BB27</f>
        <v>-6</v>
      </c>
      <c r="BE27" s="254"/>
      <c r="BF27" s="70"/>
      <c r="BG27" s="479"/>
      <c r="BH27" s="7"/>
    </row>
    <row r="28" spans="1:60" s="8" customFormat="1" ht="20.100000000000001" customHeight="1">
      <c r="A28" s="91">
        <v>13</v>
      </c>
      <c r="B28" s="487" t="s">
        <v>198</v>
      </c>
      <c r="C28" s="274" t="s">
        <v>139</v>
      </c>
      <c r="D28" s="305"/>
      <c r="E28" s="312"/>
      <c r="F28" s="98" t="s">
        <v>97</v>
      </c>
      <c r="G28" s="98"/>
      <c r="H28" s="98"/>
      <c r="I28" s="312"/>
      <c r="J28" s="313"/>
      <c r="K28" s="102" t="s">
        <v>97</v>
      </c>
      <c r="L28" s="96"/>
      <c r="M28" s="96"/>
      <c r="N28" s="96"/>
      <c r="O28" s="96"/>
      <c r="P28" s="96"/>
      <c r="Q28" s="97"/>
      <c r="R28" s="100"/>
      <c r="S28" s="98"/>
      <c r="T28" s="98" t="s">
        <v>97</v>
      </c>
      <c r="U28" s="98"/>
      <c r="V28" s="98"/>
      <c r="W28" s="98"/>
      <c r="X28" s="101"/>
      <c r="Y28" s="305"/>
      <c r="Z28" s="98"/>
      <c r="AA28" s="98"/>
      <c r="AB28" s="98" t="s">
        <v>97</v>
      </c>
      <c r="AC28" s="98" t="s">
        <v>97</v>
      </c>
      <c r="AD28" s="98" t="s">
        <v>97</v>
      </c>
      <c r="AE28" s="99"/>
      <c r="AF28" s="102"/>
      <c r="AG28" s="96"/>
      <c r="AH28" s="96"/>
      <c r="AI28" s="96"/>
      <c r="AJ28" s="314"/>
      <c r="AK28" s="96"/>
      <c r="AL28" s="97"/>
      <c r="AM28" s="132">
        <f t="shared" si="0"/>
        <v>6</v>
      </c>
      <c r="AN28" s="489" t="s">
        <v>76</v>
      </c>
      <c r="AO28" s="182"/>
      <c r="AP28" s="183"/>
      <c r="AQ28" s="183"/>
      <c r="AR28" s="184"/>
      <c r="AS28" s="182"/>
      <c r="AT28" s="183"/>
      <c r="AU28" s="184"/>
      <c r="AV28" s="185"/>
      <c r="AW28" s="182"/>
      <c r="AX28" s="183"/>
      <c r="AY28" s="183"/>
      <c r="AZ28" s="29"/>
      <c r="BA28" s="156"/>
      <c r="BB28" s="47"/>
      <c r="BC28" s="17"/>
      <c r="BD28" s="144"/>
      <c r="BE28" s="248"/>
      <c r="BF28" s="36"/>
      <c r="BG28" s="491" t="s">
        <v>196</v>
      </c>
      <c r="BH28" s="7"/>
    </row>
    <row r="29" spans="1:60" s="8" customFormat="1" ht="20.100000000000001" customHeight="1" thickBot="1">
      <c r="A29" s="91"/>
      <c r="B29" s="488"/>
      <c r="C29" s="274" t="s">
        <v>134</v>
      </c>
      <c r="D29" s="290"/>
      <c r="E29" s="315"/>
      <c r="F29" s="291" t="s">
        <v>87</v>
      </c>
      <c r="G29" s="291"/>
      <c r="H29" s="291"/>
      <c r="I29" s="315"/>
      <c r="J29" s="316"/>
      <c r="K29" s="290" t="s">
        <v>90</v>
      </c>
      <c r="L29" s="291"/>
      <c r="M29" s="291"/>
      <c r="N29" s="291"/>
      <c r="O29" s="291"/>
      <c r="P29" s="291"/>
      <c r="Q29" s="298"/>
      <c r="R29" s="299"/>
      <c r="S29" s="291"/>
      <c r="T29" s="291" t="s">
        <v>94</v>
      </c>
      <c r="U29" s="291"/>
      <c r="V29" s="291"/>
      <c r="W29" s="291"/>
      <c r="X29" s="297"/>
      <c r="Y29" s="290"/>
      <c r="Z29" s="291"/>
      <c r="AA29" s="291"/>
      <c r="AB29" s="291" t="s">
        <v>94</v>
      </c>
      <c r="AC29" s="299" t="s">
        <v>90</v>
      </c>
      <c r="AD29" s="291" t="s">
        <v>87</v>
      </c>
      <c r="AE29" s="298"/>
      <c r="AF29" s="294"/>
      <c r="AG29" s="295"/>
      <c r="AH29" s="295"/>
      <c r="AI29" s="295"/>
      <c r="AJ29" s="317"/>
      <c r="AK29" s="295"/>
      <c r="AL29" s="303"/>
      <c r="AM29" s="118">
        <f t="shared" si="0"/>
        <v>6</v>
      </c>
      <c r="AN29" s="490"/>
      <c r="AO29" s="219"/>
      <c r="AP29" s="220">
        <v>2</v>
      </c>
      <c r="AQ29" s="220"/>
      <c r="AR29" s="221"/>
      <c r="AS29" s="219">
        <v>2</v>
      </c>
      <c r="AT29" s="220"/>
      <c r="AU29" s="221"/>
      <c r="AV29" s="222"/>
      <c r="AW29" s="219"/>
      <c r="AX29" s="220">
        <v>2</v>
      </c>
      <c r="AY29" s="220"/>
      <c r="AZ29" s="73"/>
      <c r="BA29" s="155">
        <f>SUM(AO29:AZ29)</f>
        <v>6</v>
      </c>
      <c r="BB29" s="247">
        <v>6</v>
      </c>
      <c r="BC29" s="74"/>
      <c r="BD29" s="147">
        <f>BA29-BB29</f>
        <v>0</v>
      </c>
      <c r="BE29" s="258"/>
      <c r="BF29" s="75"/>
      <c r="BG29" s="492"/>
      <c r="BH29" s="7"/>
    </row>
    <row r="30" spans="1:60" s="10" customFormat="1" ht="20.100000000000001" customHeight="1">
      <c r="A30" s="444">
        <v>14</v>
      </c>
      <c r="B30" s="446" t="s">
        <v>172</v>
      </c>
      <c r="C30" s="270" t="s">
        <v>140</v>
      </c>
      <c r="D30" s="318"/>
      <c r="E30" s="319"/>
      <c r="F30" s="113" t="s">
        <v>98</v>
      </c>
      <c r="G30" s="113"/>
      <c r="H30" s="113"/>
      <c r="I30" s="319"/>
      <c r="J30" s="320"/>
      <c r="K30" s="131" t="s">
        <v>98</v>
      </c>
      <c r="L30" s="113"/>
      <c r="M30" s="113"/>
      <c r="N30" s="113"/>
      <c r="O30" s="113"/>
      <c r="P30" s="113"/>
      <c r="Q30" s="134"/>
      <c r="R30" s="135"/>
      <c r="S30" s="113"/>
      <c r="T30" s="113" t="s">
        <v>98</v>
      </c>
      <c r="U30" s="113"/>
      <c r="V30" s="113"/>
      <c r="W30" s="113"/>
      <c r="X30" s="133"/>
      <c r="Y30" s="131"/>
      <c r="Z30" s="113"/>
      <c r="AA30" s="113"/>
      <c r="AB30" s="113" t="s">
        <v>98</v>
      </c>
      <c r="AC30" s="113" t="s">
        <v>98</v>
      </c>
      <c r="AD30" s="113" t="s">
        <v>98</v>
      </c>
      <c r="AE30" s="134"/>
      <c r="AF30" s="308"/>
      <c r="AG30" s="309"/>
      <c r="AH30" s="309"/>
      <c r="AI30" s="309"/>
      <c r="AJ30" s="321"/>
      <c r="AK30" s="321"/>
      <c r="AL30" s="307"/>
      <c r="AM30" s="132">
        <f t="shared" si="0"/>
        <v>6</v>
      </c>
      <c r="AN30" s="448" t="s">
        <v>75</v>
      </c>
      <c r="AO30" s="203"/>
      <c r="AP30" s="204"/>
      <c r="AQ30" s="204"/>
      <c r="AR30" s="205"/>
      <c r="AS30" s="203"/>
      <c r="AT30" s="204"/>
      <c r="AU30" s="205"/>
      <c r="AV30" s="206"/>
      <c r="AW30" s="203"/>
      <c r="AX30" s="204"/>
      <c r="AY30" s="204"/>
      <c r="AZ30" s="63"/>
      <c r="BA30" s="76"/>
      <c r="BB30" s="49"/>
      <c r="BC30" s="64"/>
      <c r="BD30" s="148"/>
      <c r="BE30" s="253"/>
      <c r="BF30" s="65"/>
      <c r="BG30" s="493" t="s">
        <v>197</v>
      </c>
      <c r="BH30" s="9"/>
    </row>
    <row r="31" spans="1:60" s="8" customFormat="1" ht="20.100000000000001" customHeight="1" thickBot="1">
      <c r="A31" s="445"/>
      <c r="B31" s="447"/>
      <c r="C31" s="271" t="s">
        <v>134</v>
      </c>
      <c r="D31" s="322"/>
      <c r="E31" s="310"/>
      <c r="F31" s="293" t="s">
        <v>88</v>
      </c>
      <c r="G31" s="293"/>
      <c r="H31" s="293"/>
      <c r="I31" s="310"/>
      <c r="J31" s="323"/>
      <c r="K31" s="292" t="s">
        <v>91</v>
      </c>
      <c r="L31" s="293"/>
      <c r="M31" s="293"/>
      <c r="N31" s="293"/>
      <c r="O31" s="293"/>
      <c r="P31" s="293"/>
      <c r="Q31" s="301"/>
      <c r="R31" s="302"/>
      <c r="S31" s="293"/>
      <c r="T31" s="293" t="s">
        <v>95</v>
      </c>
      <c r="U31" s="293"/>
      <c r="V31" s="293"/>
      <c r="W31" s="293"/>
      <c r="X31" s="300"/>
      <c r="Y31" s="292"/>
      <c r="Z31" s="293"/>
      <c r="AA31" s="293"/>
      <c r="AB31" s="293" t="s">
        <v>95</v>
      </c>
      <c r="AC31" s="302" t="s">
        <v>91</v>
      </c>
      <c r="AD31" s="293" t="s">
        <v>88</v>
      </c>
      <c r="AE31" s="301"/>
      <c r="AF31" s="324"/>
      <c r="AG31" s="325"/>
      <c r="AH31" s="325"/>
      <c r="AI31" s="325"/>
      <c r="AJ31" s="326"/>
      <c r="AK31" s="326"/>
      <c r="AL31" s="327"/>
      <c r="AM31" s="123">
        <f t="shared" si="0"/>
        <v>6</v>
      </c>
      <c r="AN31" s="458"/>
      <c r="AO31" s="207">
        <v>2</v>
      </c>
      <c r="AP31" s="208"/>
      <c r="AQ31" s="208"/>
      <c r="AR31" s="209"/>
      <c r="AS31" s="207"/>
      <c r="AT31" s="208">
        <v>2</v>
      </c>
      <c r="AU31" s="209"/>
      <c r="AV31" s="210"/>
      <c r="AW31" s="208"/>
      <c r="AX31" s="208"/>
      <c r="AY31" s="208">
        <v>2</v>
      </c>
      <c r="AZ31" s="68"/>
      <c r="BA31" s="66">
        <f>SUM(AO31:AZ31)</f>
        <v>6</v>
      </c>
      <c r="BB31" s="50">
        <v>6</v>
      </c>
      <c r="BC31" s="69"/>
      <c r="BD31" s="152">
        <f>BA31-BB31</f>
        <v>0</v>
      </c>
      <c r="BE31" s="254"/>
      <c r="BF31" s="70"/>
      <c r="BG31" s="494"/>
      <c r="BH31" s="7"/>
    </row>
    <row r="32" spans="1:60" s="8" customFormat="1" ht="20.100000000000001" customHeight="1">
      <c r="A32" s="436">
        <v>15</v>
      </c>
      <c r="B32" s="480" t="s">
        <v>74</v>
      </c>
      <c r="C32" s="273" t="s">
        <v>140</v>
      </c>
      <c r="D32" s="328"/>
      <c r="E32" s="312"/>
      <c r="F32" s="98"/>
      <c r="G32" s="98"/>
      <c r="H32" s="98"/>
      <c r="I32" s="312"/>
      <c r="J32" s="313"/>
      <c r="K32" s="102" t="s">
        <v>98</v>
      </c>
      <c r="L32" s="98"/>
      <c r="M32" s="98"/>
      <c r="N32" s="98"/>
      <c r="O32" s="98"/>
      <c r="P32" s="98"/>
      <c r="Q32" s="99"/>
      <c r="R32" s="100"/>
      <c r="S32" s="98"/>
      <c r="T32" s="96" t="s">
        <v>98</v>
      </c>
      <c r="U32" s="98"/>
      <c r="V32" s="98"/>
      <c r="W32" s="98"/>
      <c r="X32" s="101"/>
      <c r="Y32" s="305"/>
      <c r="Z32" s="98"/>
      <c r="AA32" s="96"/>
      <c r="AB32" s="96" t="s">
        <v>98</v>
      </c>
      <c r="AC32" s="96" t="s">
        <v>98</v>
      </c>
      <c r="AD32" s="98"/>
      <c r="AE32" s="99"/>
      <c r="AF32" s="102"/>
      <c r="AG32" s="96"/>
      <c r="AH32" s="96"/>
      <c r="AI32" s="96"/>
      <c r="AJ32" s="314"/>
      <c r="AK32" s="314"/>
      <c r="AL32" s="97"/>
      <c r="AM32" s="132">
        <f t="shared" si="0"/>
        <v>4</v>
      </c>
      <c r="AN32" s="482" t="s">
        <v>74</v>
      </c>
      <c r="AO32" s="182"/>
      <c r="AP32" s="183"/>
      <c r="AQ32" s="183"/>
      <c r="AR32" s="184"/>
      <c r="AS32" s="182"/>
      <c r="AT32" s="183"/>
      <c r="AU32" s="184"/>
      <c r="AV32" s="185"/>
      <c r="AW32" s="223"/>
      <c r="AX32" s="183"/>
      <c r="AY32" s="183"/>
      <c r="AZ32" s="29"/>
      <c r="BA32" s="156"/>
      <c r="BB32" s="47"/>
      <c r="BC32" s="17"/>
      <c r="BD32" s="144"/>
      <c r="BE32" s="248"/>
      <c r="BF32" s="36"/>
      <c r="BG32" s="484" t="s">
        <v>109</v>
      </c>
      <c r="BH32" s="7"/>
    </row>
    <row r="33" spans="1:60" s="8" customFormat="1" ht="20.100000000000001" customHeight="1" thickBot="1">
      <c r="A33" s="437"/>
      <c r="B33" s="481"/>
      <c r="C33" s="273" t="s">
        <v>134</v>
      </c>
      <c r="D33" s="329"/>
      <c r="E33" s="315"/>
      <c r="F33" s="291"/>
      <c r="G33" s="291"/>
      <c r="H33" s="291"/>
      <c r="I33" s="315"/>
      <c r="J33" s="316"/>
      <c r="K33" s="290" t="s">
        <v>92</v>
      </c>
      <c r="L33" s="291"/>
      <c r="M33" s="291"/>
      <c r="N33" s="291"/>
      <c r="O33" s="291"/>
      <c r="P33" s="291"/>
      <c r="Q33" s="298"/>
      <c r="R33" s="299"/>
      <c r="S33" s="291"/>
      <c r="T33" s="291" t="s">
        <v>96</v>
      </c>
      <c r="U33" s="291"/>
      <c r="V33" s="291"/>
      <c r="W33" s="291"/>
      <c r="X33" s="297"/>
      <c r="Y33" s="290"/>
      <c r="Z33" s="291"/>
      <c r="AA33" s="291"/>
      <c r="AB33" s="291" t="s">
        <v>96</v>
      </c>
      <c r="AC33" s="299" t="s">
        <v>92</v>
      </c>
      <c r="AD33" s="291"/>
      <c r="AE33" s="298"/>
      <c r="AF33" s="290"/>
      <c r="AG33" s="291"/>
      <c r="AH33" s="291"/>
      <c r="AI33" s="291"/>
      <c r="AJ33" s="315"/>
      <c r="AK33" s="315"/>
      <c r="AL33" s="298"/>
      <c r="AM33" s="124">
        <f t="shared" si="0"/>
        <v>4</v>
      </c>
      <c r="AN33" s="483"/>
      <c r="AO33" s="219"/>
      <c r="AP33" s="220"/>
      <c r="AQ33" s="220"/>
      <c r="AR33" s="221"/>
      <c r="AS33" s="219"/>
      <c r="AT33" s="220"/>
      <c r="AU33" s="221">
        <v>2</v>
      </c>
      <c r="AV33" s="222"/>
      <c r="AW33" s="224">
        <v>2</v>
      </c>
      <c r="AX33" s="220"/>
      <c r="AY33" s="220"/>
      <c r="AZ33" s="73"/>
      <c r="BA33" s="56">
        <f>SUM(AO33:AZ33)</f>
        <v>4</v>
      </c>
      <c r="BB33" s="48">
        <v>4</v>
      </c>
      <c r="BC33" s="59"/>
      <c r="BD33" s="147">
        <f>BA33-BB33</f>
        <v>0</v>
      </c>
      <c r="BE33" s="258"/>
      <c r="BF33" s="75"/>
      <c r="BG33" s="485"/>
      <c r="BH33" s="7"/>
    </row>
    <row r="34" spans="1:60" s="10" customFormat="1" ht="20.100000000000001" customHeight="1">
      <c r="A34" s="444">
        <v>16</v>
      </c>
      <c r="B34" s="446" t="s">
        <v>61</v>
      </c>
      <c r="C34" s="270" t="s">
        <v>141</v>
      </c>
      <c r="D34" s="131"/>
      <c r="E34" s="113" t="s">
        <v>106</v>
      </c>
      <c r="F34" s="113" t="s">
        <v>106</v>
      </c>
      <c r="G34" s="113"/>
      <c r="H34" s="113" t="s">
        <v>106</v>
      </c>
      <c r="I34" s="113" t="s">
        <v>107</v>
      </c>
      <c r="J34" s="133"/>
      <c r="K34" s="131" t="s">
        <v>106</v>
      </c>
      <c r="L34" s="113" t="s">
        <v>107</v>
      </c>
      <c r="M34" s="113" t="s">
        <v>107</v>
      </c>
      <c r="N34" s="113"/>
      <c r="O34" s="113"/>
      <c r="P34" s="113"/>
      <c r="Q34" s="134"/>
      <c r="R34" s="131"/>
      <c r="S34" s="113"/>
      <c r="T34" s="113"/>
      <c r="U34" s="113" t="s">
        <v>106</v>
      </c>
      <c r="V34" s="113" t="s">
        <v>107</v>
      </c>
      <c r="W34" s="113" t="s">
        <v>106</v>
      </c>
      <c r="X34" s="134" t="s">
        <v>106</v>
      </c>
      <c r="Y34" s="135" t="s">
        <v>106</v>
      </c>
      <c r="Z34" s="113" t="s">
        <v>107</v>
      </c>
      <c r="AA34" s="113"/>
      <c r="AB34" s="113" t="s">
        <v>107</v>
      </c>
      <c r="AC34" s="113"/>
      <c r="AD34" s="113" t="s">
        <v>107</v>
      </c>
      <c r="AE34" s="134"/>
      <c r="AF34" s="113"/>
      <c r="AG34" s="113"/>
      <c r="AH34" s="113" t="s">
        <v>107</v>
      </c>
      <c r="AI34" s="113"/>
      <c r="AJ34" s="113" t="s">
        <v>106</v>
      </c>
      <c r="AK34" s="113" t="s">
        <v>106</v>
      </c>
      <c r="AL34" s="134"/>
      <c r="AM34" s="132">
        <f t="shared" si="0"/>
        <v>18</v>
      </c>
      <c r="AN34" s="448" t="s">
        <v>61</v>
      </c>
      <c r="AO34" s="203"/>
      <c r="AP34" s="204"/>
      <c r="AQ34" s="204"/>
      <c r="AR34" s="205"/>
      <c r="AS34" s="203"/>
      <c r="AT34" s="204"/>
      <c r="AU34" s="205"/>
      <c r="AV34" s="206"/>
      <c r="AW34" s="203"/>
      <c r="AX34" s="204"/>
      <c r="AY34" s="204"/>
      <c r="AZ34" s="63"/>
      <c r="BA34" s="76"/>
      <c r="BB34" s="49"/>
      <c r="BC34" s="64"/>
      <c r="BD34" s="148"/>
      <c r="BE34" s="253"/>
      <c r="BF34" s="65"/>
      <c r="BG34" s="486"/>
      <c r="BH34" s="9"/>
    </row>
    <row r="35" spans="1:60" s="8" customFormat="1" ht="20.100000000000001" customHeight="1" thickBot="1">
      <c r="A35" s="445"/>
      <c r="B35" s="447"/>
      <c r="C35" s="280" t="s">
        <v>133</v>
      </c>
      <c r="D35" s="292"/>
      <c r="E35" s="293" t="s">
        <v>99</v>
      </c>
      <c r="F35" s="293" t="s">
        <v>15</v>
      </c>
      <c r="G35" s="293"/>
      <c r="H35" s="293" t="s">
        <v>14</v>
      </c>
      <c r="I35" s="293" t="s">
        <v>101</v>
      </c>
      <c r="J35" s="300"/>
      <c r="K35" s="292" t="s">
        <v>15</v>
      </c>
      <c r="L35" s="293" t="s">
        <v>100</v>
      </c>
      <c r="M35" s="293" t="s">
        <v>101</v>
      </c>
      <c r="N35" s="293"/>
      <c r="O35" s="293"/>
      <c r="P35" s="293"/>
      <c r="Q35" s="301"/>
      <c r="R35" s="292"/>
      <c r="S35" s="293"/>
      <c r="T35" s="293"/>
      <c r="U35" s="293" t="s">
        <v>102</v>
      </c>
      <c r="V35" s="293" t="s">
        <v>3</v>
      </c>
      <c r="W35" s="302" t="s">
        <v>14</v>
      </c>
      <c r="X35" s="301" t="s">
        <v>13</v>
      </c>
      <c r="Y35" s="302" t="s">
        <v>99</v>
      </c>
      <c r="Z35" s="293" t="s">
        <v>102</v>
      </c>
      <c r="AA35" s="293"/>
      <c r="AB35" s="293" t="s">
        <v>100</v>
      </c>
      <c r="AC35" s="293"/>
      <c r="AD35" s="293" t="s">
        <v>3</v>
      </c>
      <c r="AE35" s="301"/>
      <c r="AF35" s="302"/>
      <c r="AG35" s="293"/>
      <c r="AH35" s="293" t="s">
        <v>102</v>
      </c>
      <c r="AI35" s="293"/>
      <c r="AJ35" s="302" t="s">
        <v>102</v>
      </c>
      <c r="AK35" s="293" t="s">
        <v>13</v>
      </c>
      <c r="AL35" s="301"/>
      <c r="AM35" s="119">
        <f t="shared" si="0"/>
        <v>18</v>
      </c>
      <c r="AN35" s="464"/>
      <c r="AO35" s="194">
        <v>2</v>
      </c>
      <c r="AP35" s="195">
        <v>2</v>
      </c>
      <c r="AQ35" s="195">
        <v>2</v>
      </c>
      <c r="AR35" s="196"/>
      <c r="AS35" s="194">
        <v>2</v>
      </c>
      <c r="AT35" s="195">
        <v>2</v>
      </c>
      <c r="AU35" s="196">
        <v>2</v>
      </c>
      <c r="AV35" s="197"/>
      <c r="AW35" s="194">
        <v>2</v>
      </c>
      <c r="AX35" s="195">
        <v>2</v>
      </c>
      <c r="AY35" s="195">
        <v>2</v>
      </c>
      <c r="AZ35" s="58"/>
      <c r="BA35" s="56">
        <f>SUM(AO35:AZ35)</f>
        <v>18</v>
      </c>
      <c r="BB35" s="48">
        <v>18</v>
      </c>
      <c r="BC35" s="59"/>
      <c r="BD35" s="147">
        <f>BA35-BB35+BC35</f>
        <v>0</v>
      </c>
      <c r="BE35" s="259"/>
      <c r="BF35" s="60"/>
      <c r="BG35" s="471"/>
      <c r="BH35" s="7"/>
    </row>
    <row r="36" spans="1:60" s="10" customFormat="1" ht="20.100000000000001" customHeight="1">
      <c r="A36" s="499">
        <v>17</v>
      </c>
      <c r="B36" s="438" t="s">
        <v>34</v>
      </c>
      <c r="C36" s="272" t="s">
        <v>142</v>
      </c>
      <c r="D36" s="305"/>
      <c r="E36" s="112" t="s">
        <v>82</v>
      </c>
      <c r="F36" s="112"/>
      <c r="G36" s="112" t="s">
        <v>82</v>
      </c>
      <c r="H36" s="112" t="s">
        <v>82</v>
      </c>
      <c r="I36" s="112" t="s">
        <v>82</v>
      </c>
      <c r="J36" s="101"/>
      <c r="K36" s="126" t="s">
        <v>82</v>
      </c>
      <c r="L36" s="127" t="s">
        <v>82</v>
      </c>
      <c r="M36" s="127" t="s">
        <v>82</v>
      </c>
      <c r="N36" s="96"/>
      <c r="O36" s="96"/>
      <c r="P36" s="96"/>
      <c r="Q36" s="97"/>
      <c r="R36" s="102"/>
      <c r="S36" s="96"/>
      <c r="T36" s="96"/>
      <c r="U36" s="112" t="s">
        <v>82</v>
      </c>
      <c r="V36" s="112" t="s">
        <v>82</v>
      </c>
      <c r="W36" s="112" t="s">
        <v>82</v>
      </c>
      <c r="X36" s="399" t="s">
        <v>82</v>
      </c>
      <c r="Y36" s="158" t="s">
        <v>82</v>
      </c>
      <c r="Z36" s="112" t="s">
        <v>82</v>
      </c>
      <c r="AA36" s="98"/>
      <c r="AB36" s="112" t="s">
        <v>82</v>
      </c>
      <c r="AC36" s="112" t="s">
        <v>82</v>
      </c>
      <c r="AD36" s="98"/>
      <c r="AE36" s="99"/>
      <c r="AF36" s="112"/>
      <c r="AG36" s="112"/>
      <c r="AH36" s="112" t="s">
        <v>82</v>
      </c>
      <c r="AI36" s="112" t="s">
        <v>82</v>
      </c>
      <c r="AJ36" s="112" t="s">
        <v>82</v>
      </c>
      <c r="AK36" s="98"/>
      <c r="AL36" s="99"/>
      <c r="AM36" s="132">
        <f t="shared" si="0"/>
        <v>18</v>
      </c>
      <c r="AN36" s="448" t="s">
        <v>34</v>
      </c>
      <c r="AO36" s="182"/>
      <c r="AP36" s="183"/>
      <c r="AQ36" s="183"/>
      <c r="AR36" s="184"/>
      <c r="AS36" s="182"/>
      <c r="AT36" s="183"/>
      <c r="AU36" s="184"/>
      <c r="AV36" s="185"/>
      <c r="AW36" s="182"/>
      <c r="AX36" s="183"/>
      <c r="AY36" s="183"/>
      <c r="AZ36" s="29"/>
      <c r="BA36" s="27"/>
      <c r="BB36" s="47"/>
      <c r="BC36" s="28"/>
      <c r="BD36" s="144"/>
      <c r="BE36" s="248"/>
      <c r="BF36" s="36"/>
      <c r="BG36" s="500"/>
      <c r="BH36" s="9"/>
    </row>
    <row r="37" spans="1:60" s="8" customFormat="1" ht="20.100000000000001" customHeight="1" thickBot="1">
      <c r="A37" s="499"/>
      <c r="B37" s="439"/>
      <c r="C37" s="280" t="s">
        <v>133</v>
      </c>
      <c r="D37" s="290"/>
      <c r="E37" s="295" t="s">
        <v>100</v>
      </c>
      <c r="F37" s="291"/>
      <c r="G37" s="291" t="s">
        <v>3</v>
      </c>
      <c r="H37" s="291" t="s">
        <v>15</v>
      </c>
      <c r="I37" s="295" t="s">
        <v>99</v>
      </c>
      <c r="J37" s="297"/>
      <c r="K37" s="294" t="s">
        <v>14</v>
      </c>
      <c r="L37" s="295" t="s">
        <v>101</v>
      </c>
      <c r="M37" s="295" t="s">
        <v>99</v>
      </c>
      <c r="N37" s="295"/>
      <c r="O37" s="295"/>
      <c r="P37" s="295"/>
      <c r="Q37" s="303"/>
      <c r="R37" s="294"/>
      <c r="S37" s="295"/>
      <c r="T37" s="295"/>
      <c r="U37" s="295" t="s">
        <v>102</v>
      </c>
      <c r="V37" s="295" t="s">
        <v>13</v>
      </c>
      <c r="W37" s="295" t="s">
        <v>3</v>
      </c>
      <c r="X37" s="303" t="s">
        <v>15</v>
      </c>
      <c r="Y37" s="296" t="s">
        <v>100</v>
      </c>
      <c r="Z37" s="291" t="s">
        <v>102</v>
      </c>
      <c r="AA37" s="291"/>
      <c r="AB37" s="295" t="s">
        <v>101</v>
      </c>
      <c r="AC37" s="291" t="s">
        <v>14</v>
      </c>
      <c r="AD37" s="291"/>
      <c r="AE37" s="298"/>
      <c r="AF37" s="299"/>
      <c r="AG37" s="291"/>
      <c r="AH37" s="291" t="s">
        <v>102</v>
      </c>
      <c r="AI37" s="291" t="s">
        <v>13</v>
      </c>
      <c r="AJ37" s="299" t="s">
        <v>102</v>
      </c>
      <c r="AK37" s="291"/>
      <c r="AL37" s="298"/>
      <c r="AM37" s="120">
        <f t="shared" si="0"/>
        <v>18</v>
      </c>
      <c r="AN37" s="458"/>
      <c r="AO37" s="186">
        <v>2</v>
      </c>
      <c r="AP37" s="187">
        <v>2</v>
      </c>
      <c r="AQ37" s="187">
        <v>2</v>
      </c>
      <c r="AR37" s="188"/>
      <c r="AS37" s="186">
        <v>2</v>
      </c>
      <c r="AT37" s="187">
        <v>2</v>
      </c>
      <c r="AU37" s="188">
        <f t="shared" ref="AU37" si="101">COUNTIF(D37:AL37,"Β3")</f>
        <v>2</v>
      </c>
      <c r="AV37" s="189"/>
      <c r="AW37" s="186">
        <v>2</v>
      </c>
      <c r="AX37" s="187">
        <v>2</v>
      </c>
      <c r="AY37" s="187">
        <f t="shared" ref="AY37" si="102">COUNTIF(D37:AL37,"Γ3")</f>
        <v>2</v>
      </c>
      <c r="AZ37" s="20"/>
      <c r="BA37" s="18">
        <f>SUM(AO37:AZ37)</f>
        <v>18</v>
      </c>
      <c r="BB37" s="48">
        <v>18</v>
      </c>
      <c r="BC37" s="19"/>
      <c r="BD37" s="145">
        <f>BA37-BB37</f>
        <v>0</v>
      </c>
      <c r="BE37" s="249"/>
      <c r="BF37" s="37"/>
      <c r="BG37" s="411"/>
      <c r="BH37" s="7"/>
    </row>
    <row r="38" spans="1:60" s="10" customFormat="1" ht="20.100000000000001" customHeight="1">
      <c r="A38" s="444">
        <v>18</v>
      </c>
      <c r="B38" s="446" t="s">
        <v>32</v>
      </c>
      <c r="C38" s="270" t="s">
        <v>143</v>
      </c>
      <c r="D38" s="131" t="s">
        <v>25</v>
      </c>
      <c r="E38" s="128" t="s">
        <v>83</v>
      </c>
      <c r="F38" s="113"/>
      <c r="G38" s="113"/>
      <c r="H38" s="113" t="s">
        <v>25</v>
      </c>
      <c r="I38" s="128" t="s">
        <v>83</v>
      </c>
      <c r="J38" s="133"/>
      <c r="K38" s="131"/>
      <c r="L38" s="128" t="s">
        <v>83</v>
      </c>
      <c r="M38" s="128" t="s">
        <v>83</v>
      </c>
      <c r="N38" s="113" t="s">
        <v>25</v>
      </c>
      <c r="O38" s="113"/>
      <c r="P38" s="113" t="s">
        <v>25</v>
      </c>
      <c r="Q38" s="134"/>
      <c r="R38" s="131" t="s">
        <v>85</v>
      </c>
      <c r="S38" s="113" t="s">
        <v>85</v>
      </c>
      <c r="T38" s="113" t="s">
        <v>85</v>
      </c>
      <c r="U38" s="113"/>
      <c r="V38" s="113"/>
      <c r="W38" s="113"/>
      <c r="X38" s="134"/>
      <c r="Y38" s="128" t="s">
        <v>83</v>
      </c>
      <c r="Z38" s="113"/>
      <c r="AA38" s="113" t="s">
        <v>25</v>
      </c>
      <c r="AB38" s="128" t="s">
        <v>83</v>
      </c>
      <c r="AC38" s="113"/>
      <c r="AD38" s="113" t="s">
        <v>25</v>
      </c>
      <c r="AE38" s="134"/>
      <c r="AF38" s="135"/>
      <c r="AG38" s="113" t="s">
        <v>85</v>
      </c>
      <c r="AH38" s="113" t="s">
        <v>85</v>
      </c>
      <c r="AI38" s="113" t="s">
        <v>85</v>
      </c>
      <c r="AJ38" s="113"/>
      <c r="AK38" s="113"/>
      <c r="AL38" s="134"/>
      <c r="AM38" s="132">
        <f t="shared" si="0"/>
        <v>18</v>
      </c>
      <c r="AN38" s="457" t="s">
        <v>32</v>
      </c>
      <c r="AO38" s="190"/>
      <c r="AP38" s="191"/>
      <c r="AQ38" s="192"/>
      <c r="AR38" s="225"/>
      <c r="AS38" s="226"/>
      <c r="AT38" s="204"/>
      <c r="AU38" s="204"/>
      <c r="AV38" s="227"/>
      <c r="AW38" s="203"/>
      <c r="AX38" s="204"/>
      <c r="AY38" s="204"/>
      <c r="AZ38" s="63"/>
      <c r="BA38" s="61"/>
      <c r="BB38" s="49"/>
      <c r="BC38" s="62"/>
      <c r="BD38" s="148"/>
      <c r="BE38" s="253"/>
      <c r="BF38" s="65"/>
      <c r="BG38" s="478" t="s">
        <v>111</v>
      </c>
      <c r="BH38" s="9"/>
    </row>
    <row r="39" spans="1:60" s="8" customFormat="1" ht="20.100000000000001" customHeight="1" thickBot="1">
      <c r="A39" s="455"/>
      <c r="B39" s="447"/>
      <c r="C39" s="280" t="s">
        <v>133</v>
      </c>
      <c r="D39" s="292" t="s">
        <v>3</v>
      </c>
      <c r="E39" s="293" t="s">
        <v>101</v>
      </c>
      <c r="F39" s="293"/>
      <c r="G39" s="293"/>
      <c r="H39" s="293" t="s">
        <v>2</v>
      </c>
      <c r="I39" s="293" t="s">
        <v>100</v>
      </c>
      <c r="J39" s="300"/>
      <c r="K39" s="292"/>
      <c r="L39" s="293" t="s">
        <v>99</v>
      </c>
      <c r="M39" s="293" t="s">
        <v>100</v>
      </c>
      <c r="N39" s="293" t="s">
        <v>1</v>
      </c>
      <c r="O39" s="293"/>
      <c r="P39" s="293" t="s">
        <v>3</v>
      </c>
      <c r="Q39" s="301"/>
      <c r="R39" s="292"/>
      <c r="S39" s="293"/>
      <c r="T39" s="293"/>
      <c r="U39" s="293"/>
      <c r="V39" s="293"/>
      <c r="W39" s="293"/>
      <c r="X39" s="301"/>
      <c r="Y39" s="302" t="s">
        <v>101</v>
      </c>
      <c r="Z39" s="293"/>
      <c r="AA39" s="293" t="s">
        <v>1</v>
      </c>
      <c r="AB39" s="293" t="s">
        <v>99</v>
      </c>
      <c r="AC39" s="293"/>
      <c r="AD39" s="293" t="s">
        <v>2</v>
      </c>
      <c r="AE39" s="301"/>
      <c r="AF39" s="302"/>
      <c r="AG39" s="293"/>
      <c r="AH39" s="293"/>
      <c r="AI39" s="293"/>
      <c r="AJ39" s="293"/>
      <c r="AK39" s="293"/>
      <c r="AL39" s="301"/>
      <c r="AM39" s="119">
        <f t="shared" si="0"/>
        <v>12</v>
      </c>
      <c r="AN39" s="458"/>
      <c r="AO39" s="194">
        <v>2</v>
      </c>
      <c r="AP39" s="195">
        <v>2</v>
      </c>
      <c r="AQ39" s="196">
        <v>2</v>
      </c>
      <c r="AR39" s="228"/>
      <c r="AS39" s="229">
        <f t="shared" ref="AS39" si="103">COUNTIF(D39:AL39,"Β1")</f>
        <v>0</v>
      </c>
      <c r="AT39" s="195">
        <f t="shared" ref="AT39" si="104">COUNTIF(D39:AL39,"Β2")</f>
        <v>0</v>
      </c>
      <c r="AU39" s="195">
        <f t="shared" ref="AU39" si="105">COUNTIF(D39:AL39,"Β3")</f>
        <v>0</v>
      </c>
      <c r="AV39" s="230"/>
      <c r="AW39" s="194">
        <f t="shared" ref="AW39" si="106">COUNTIF(D39:AL39,"Γ1")</f>
        <v>2</v>
      </c>
      <c r="AX39" s="195">
        <f t="shared" ref="AX39" si="107">COUNTIF(D39:AL39,"Γ2")</f>
        <v>2</v>
      </c>
      <c r="AY39" s="195">
        <f t="shared" ref="AY39" si="108">COUNTIF(D39:AL39,"Γ3")</f>
        <v>2</v>
      </c>
      <c r="AZ39" s="58"/>
      <c r="BA39" s="56">
        <f>SUM(AO39:AZ39)</f>
        <v>12</v>
      </c>
      <c r="BB39" s="48">
        <v>20</v>
      </c>
      <c r="BC39" s="57"/>
      <c r="BD39" s="150">
        <f>BA39-BB39</f>
        <v>-8</v>
      </c>
      <c r="BE39" s="259"/>
      <c r="BF39" s="72"/>
      <c r="BG39" s="498"/>
      <c r="BH39" s="7"/>
    </row>
    <row r="40" spans="1:60" s="10" customFormat="1" ht="20.100000000000001" customHeight="1">
      <c r="A40" s="436">
        <v>19</v>
      </c>
      <c r="B40" s="438" t="s">
        <v>73</v>
      </c>
      <c r="C40" s="272" t="s">
        <v>144</v>
      </c>
      <c r="D40" s="305"/>
      <c r="E40" s="98"/>
      <c r="F40" s="98"/>
      <c r="G40" s="98"/>
      <c r="H40" s="98"/>
      <c r="I40" s="98"/>
      <c r="J40" s="101"/>
      <c r="K40" s="305"/>
      <c r="L40" s="98"/>
      <c r="M40" s="98"/>
      <c r="N40" s="98"/>
      <c r="O40" s="98"/>
      <c r="P40" s="98"/>
      <c r="Q40" s="99"/>
      <c r="R40" s="102"/>
      <c r="S40" s="96"/>
      <c r="T40" s="96"/>
      <c r="U40" s="96"/>
      <c r="V40" s="96"/>
      <c r="W40" s="96"/>
      <c r="X40" s="97"/>
      <c r="Y40" s="104" t="s">
        <v>85</v>
      </c>
      <c r="Z40" s="98" t="s">
        <v>85</v>
      </c>
      <c r="AA40" s="98"/>
      <c r="AB40" s="98"/>
      <c r="AC40" s="98"/>
      <c r="AD40" s="96" t="s">
        <v>85</v>
      </c>
      <c r="AE40" s="99" t="s">
        <v>85</v>
      </c>
      <c r="AF40" s="96" t="s">
        <v>26</v>
      </c>
      <c r="AG40" s="98"/>
      <c r="AH40" s="96" t="s">
        <v>26</v>
      </c>
      <c r="AI40" s="96" t="s">
        <v>26</v>
      </c>
      <c r="AJ40" s="96" t="s">
        <v>26</v>
      </c>
      <c r="AK40" s="96" t="s">
        <v>26</v>
      </c>
      <c r="AL40" s="330"/>
      <c r="AM40" s="132">
        <f t="shared" si="0"/>
        <v>9</v>
      </c>
      <c r="AN40" s="463" t="s">
        <v>73</v>
      </c>
      <c r="AO40" s="182"/>
      <c r="AP40" s="183"/>
      <c r="AQ40" s="184"/>
      <c r="AR40" s="231"/>
      <c r="AS40" s="223"/>
      <c r="AT40" s="183"/>
      <c r="AU40" s="183"/>
      <c r="AV40" s="232"/>
      <c r="AW40" s="182"/>
      <c r="AX40" s="183"/>
      <c r="AY40" s="183"/>
      <c r="AZ40" s="29"/>
      <c r="BA40" s="27"/>
      <c r="BB40" s="47"/>
      <c r="BC40" s="28"/>
      <c r="BD40" s="144"/>
      <c r="BE40" s="248"/>
      <c r="BF40" s="36"/>
      <c r="BG40" s="491" t="s">
        <v>195</v>
      </c>
      <c r="BH40" s="9"/>
    </row>
    <row r="41" spans="1:60" s="8" customFormat="1" ht="20.100000000000001" customHeight="1" thickBot="1">
      <c r="A41" s="495"/>
      <c r="B41" s="496"/>
      <c r="C41" s="275" t="s">
        <v>134</v>
      </c>
      <c r="D41" s="290"/>
      <c r="E41" s="291"/>
      <c r="F41" s="291"/>
      <c r="G41" s="291"/>
      <c r="H41" s="291"/>
      <c r="I41" s="291"/>
      <c r="J41" s="297"/>
      <c r="K41" s="290"/>
      <c r="L41" s="291"/>
      <c r="M41" s="291"/>
      <c r="N41" s="291"/>
      <c r="O41" s="291"/>
      <c r="P41" s="291"/>
      <c r="Q41" s="298"/>
      <c r="R41" s="294"/>
      <c r="S41" s="295"/>
      <c r="T41" s="295"/>
      <c r="U41" s="295"/>
      <c r="V41" s="295"/>
      <c r="W41" s="295"/>
      <c r="X41" s="303"/>
      <c r="Y41" s="299"/>
      <c r="Z41" s="291"/>
      <c r="AA41" s="291"/>
      <c r="AB41" s="291"/>
      <c r="AC41" s="291"/>
      <c r="AD41" s="291"/>
      <c r="AE41" s="298"/>
      <c r="AF41" s="299" t="s">
        <v>3</v>
      </c>
      <c r="AG41" s="291"/>
      <c r="AH41" s="291" t="s">
        <v>17</v>
      </c>
      <c r="AI41" s="291" t="s">
        <v>1</v>
      </c>
      <c r="AJ41" s="291" t="s">
        <v>16</v>
      </c>
      <c r="AK41" s="291" t="s">
        <v>2</v>
      </c>
      <c r="AL41" s="331"/>
      <c r="AM41" s="117">
        <f t="shared" si="0"/>
        <v>5</v>
      </c>
      <c r="AN41" s="497"/>
      <c r="AO41" s="186">
        <f t="shared" ref="AO41" si="109">COUNTIF(D41:AL41,"Α1")</f>
        <v>0</v>
      </c>
      <c r="AP41" s="187">
        <f t="shared" ref="AP41" si="110">COUNTIF(D41:AL41,"Α2")</f>
        <v>1</v>
      </c>
      <c r="AQ41" s="188">
        <f t="shared" ref="AQ41" si="111">COUNTIF(D41:AL41,"Α3")</f>
        <v>1</v>
      </c>
      <c r="AR41" s="233"/>
      <c r="AS41" s="234">
        <f t="shared" ref="AS41" si="112">COUNTIF(D41:AL41,"Β1")</f>
        <v>0</v>
      </c>
      <c r="AT41" s="187">
        <f t="shared" ref="AT41" si="113">COUNTIF(D41:AL41,"Β2")</f>
        <v>0</v>
      </c>
      <c r="AU41" s="187">
        <f t="shared" ref="AU41" si="114">COUNTIF(D41:AL41,"Β3")</f>
        <v>0</v>
      </c>
      <c r="AV41" s="235"/>
      <c r="AW41" s="186">
        <f t="shared" ref="AW41" si="115">COUNTIF(D41:AL41,"Γ1")</f>
        <v>1</v>
      </c>
      <c r="AX41" s="187">
        <f t="shared" ref="AX41" si="116">COUNTIF(D41:AL41,"Γ2")</f>
        <v>1</v>
      </c>
      <c r="AY41" s="187">
        <f t="shared" ref="AY41" si="117">COUNTIF(D41:AL41,"Γ3")</f>
        <v>1</v>
      </c>
      <c r="AZ41" s="20"/>
      <c r="BA41" s="18">
        <f>SUM(AO41:AZ41)</f>
        <v>5</v>
      </c>
      <c r="BB41" s="48">
        <v>20</v>
      </c>
      <c r="BC41" s="19"/>
      <c r="BD41" s="145"/>
      <c r="BE41" s="249"/>
      <c r="BF41" s="37"/>
      <c r="BG41" s="492"/>
      <c r="BH41" s="7"/>
    </row>
    <row r="42" spans="1:60" s="10" customFormat="1" ht="20.100000000000001" customHeight="1">
      <c r="A42" s="444">
        <v>20</v>
      </c>
      <c r="B42" s="446" t="s">
        <v>33</v>
      </c>
      <c r="C42" s="270" t="s">
        <v>145</v>
      </c>
      <c r="D42" s="129" t="s">
        <v>27</v>
      </c>
      <c r="E42" s="113"/>
      <c r="F42" s="130"/>
      <c r="G42" s="130" t="s">
        <v>27</v>
      </c>
      <c r="H42" s="130" t="s">
        <v>27</v>
      </c>
      <c r="I42" s="130" t="s">
        <v>27</v>
      </c>
      <c r="J42" s="133"/>
      <c r="K42" s="131"/>
      <c r="L42" s="113"/>
      <c r="M42" s="130" t="s">
        <v>27</v>
      </c>
      <c r="N42" s="130" t="s">
        <v>27</v>
      </c>
      <c r="O42" s="130" t="s">
        <v>27</v>
      </c>
      <c r="P42" s="130" t="s">
        <v>27</v>
      </c>
      <c r="Q42" s="134"/>
      <c r="R42" s="130"/>
      <c r="S42" s="130"/>
      <c r="T42" s="113"/>
      <c r="U42" s="130" t="s">
        <v>27</v>
      </c>
      <c r="V42" s="130" t="s">
        <v>27</v>
      </c>
      <c r="W42" s="113" t="s">
        <v>85</v>
      </c>
      <c r="X42" s="133" t="s">
        <v>85</v>
      </c>
      <c r="Y42" s="131"/>
      <c r="Z42" s="130" t="s">
        <v>27</v>
      </c>
      <c r="AA42" s="130" t="s">
        <v>27</v>
      </c>
      <c r="AB42" s="113"/>
      <c r="AC42" s="113"/>
      <c r="AD42" s="113"/>
      <c r="AE42" s="134"/>
      <c r="AF42" s="135" t="s">
        <v>85</v>
      </c>
      <c r="AG42" s="113"/>
      <c r="AH42" s="113"/>
      <c r="AI42" s="130"/>
      <c r="AJ42" s="113" t="s">
        <v>85</v>
      </c>
      <c r="AK42" s="113" t="s">
        <v>85</v>
      </c>
      <c r="AL42" s="332" t="s">
        <v>85</v>
      </c>
      <c r="AM42" s="136">
        <f t="shared" si="0"/>
        <v>18</v>
      </c>
      <c r="AN42" s="457" t="s">
        <v>33</v>
      </c>
      <c r="AO42" s="203"/>
      <c r="AP42" s="204"/>
      <c r="AQ42" s="205"/>
      <c r="AR42" s="225"/>
      <c r="AS42" s="226"/>
      <c r="AT42" s="204"/>
      <c r="AU42" s="204"/>
      <c r="AV42" s="227"/>
      <c r="AW42" s="203"/>
      <c r="AX42" s="204"/>
      <c r="AY42" s="204"/>
      <c r="AZ42" s="63"/>
      <c r="BA42" s="61"/>
      <c r="BB42" s="49"/>
      <c r="BC42" s="62"/>
      <c r="BD42" s="148"/>
      <c r="BE42" s="253"/>
      <c r="BF42" s="65"/>
      <c r="BG42" s="478" t="s">
        <v>129</v>
      </c>
      <c r="BH42" s="9"/>
    </row>
    <row r="43" spans="1:60" s="8" customFormat="1" ht="20.100000000000001" customHeight="1" thickBot="1">
      <c r="A43" s="445"/>
      <c r="B43" s="447"/>
      <c r="C43" s="280" t="s">
        <v>133</v>
      </c>
      <c r="D43" s="292" t="s">
        <v>18</v>
      </c>
      <c r="E43" s="293"/>
      <c r="F43" s="293"/>
      <c r="G43" s="293" t="s">
        <v>17</v>
      </c>
      <c r="H43" s="293" t="s">
        <v>16</v>
      </c>
      <c r="I43" s="293" t="s">
        <v>3</v>
      </c>
      <c r="J43" s="300"/>
      <c r="K43" s="292"/>
      <c r="L43" s="293"/>
      <c r="M43" s="293" t="s">
        <v>13</v>
      </c>
      <c r="N43" s="293" t="s">
        <v>2</v>
      </c>
      <c r="O43" s="293" t="s">
        <v>1</v>
      </c>
      <c r="P43" s="293" t="s">
        <v>13</v>
      </c>
      <c r="Q43" s="301"/>
      <c r="R43" s="302"/>
      <c r="S43" s="302"/>
      <c r="T43" s="293"/>
      <c r="U43" s="293" t="s">
        <v>15</v>
      </c>
      <c r="V43" s="293" t="s">
        <v>15</v>
      </c>
      <c r="W43" s="293"/>
      <c r="X43" s="300"/>
      <c r="Y43" s="292"/>
      <c r="Z43" s="293" t="s">
        <v>14</v>
      </c>
      <c r="AA43" s="293" t="s">
        <v>14</v>
      </c>
      <c r="AB43" s="293"/>
      <c r="AC43" s="293"/>
      <c r="AD43" s="293"/>
      <c r="AE43" s="301"/>
      <c r="AF43" s="302"/>
      <c r="AG43" s="293"/>
      <c r="AH43" s="293"/>
      <c r="AI43" s="293"/>
      <c r="AJ43" s="293"/>
      <c r="AK43" s="293"/>
      <c r="AL43" s="301"/>
      <c r="AM43" s="119">
        <f t="shared" si="0"/>
        <v>12</v>
      </c>
      <c r="AN43" s="464"/>
      <c r="AO43" s="207">
        <f t="shared" ref="AO43" si="118">COUNTIF(D43:AL43,"Α1")</f>
        <v>1</v>
      </c>
      <c r="AP43" s="208">
        <f t="shared" ref="AP43" si="119">COUNTIF(D43:AL43,"Α2")</f>
        <v>1</v>
      </c>
      <c r="AQ43" s="209">
        <f t="shared" ref="AQ43" si="120">COUNTIF(D43:AL43,"Α3")</f>
        <v>1</v>
      </c>
      <c r="AR43" s="236"/>
      <c r="AS43" s="237">
        <f t="shared" ref="AS43" si="121">COUNTIF(D43:AL43,"Β1")</f>
        <v>2</v>
      </c>
      <c r="AT43" s="208">
        <f t="shared" ref="AT43" si="122">COUNTIF(D43:AL43,"Β2")</f>
        <v>2</v>
      </c>
      <c r="AU43" s="208">
        <f t="shared" ref="AU43" si="123">COUNTIF(D43:AL43,"Β3")</f>
        <v>2</v>
      </c>
      <c r="AV43" s="238"/>
      <c r="AW43" s="207">
        <f t="shared" ref="AW43" si="124">COUNTIF(D43:AL43,"Γ1")</f>
        <v>1</v>
      </c>
      <c r="AX43" s="208">
        <f t="shared" ref="AX43" si="125">COUNTIF(D43:AL43,"Γ2")</f>
        <v>1</v>
      </c>
      <c r="AY43" s="208">
        <f t="shared" ref="AY43" si="126">COUNTIF(D43:AL43,"Γ3")</f>
        <v>1</v>
      </c>
      <c r="AZ43" s="68"/>
      <c r="BA43" s="56">
        <f>SUM(AO43:AZ43)</f>
        <v>12</v>
      </c>
      <c r="BB43" s="50">
        <v>18</v>
      </c>
      <c r="BC43" s="67"/>
      <c r="BD43" s="150">
        <f>BA43-BB43+BC43</f>
        <v>-6</v>
      </c>
      <c r="BE43" s="254"/>
      <c r="BF43" s="70"/>
      <c r="BG43" s="498"/>
      <c r="BH43" s="7"/>
    </row>
    <row r="44" spans="1:60" s="10" customFormat="1" ht="20.100000000000001" customHeight="1">
      <c r="A44" s="501">
        <v>21</v>
      </c>
      <c r="B44" s="438" t="s">
        <v>44</v>
      </c>
      <c r="C44" s="272" t="s">
        <v>146</v>
      </c>
      <c r="D44" s="305"/>
      <c r="E44" s="98"/>
      <c r="F44" s="98"/>
      <c r="G44" s="98"/>
      <c r="H44" s="98"/>
      <c r="I44" s="98"/>
      <c r="J44" s="101"/>
      <c r="K44" s="305"/>
      <c r="L44" s="98"/>
      <c r="M44" s="98"/>
      <c r="N44" s="98"/>
      <c r="O44" s="98"/>
      <c r="P44" s="98"/>
      <c r="Q44" s="99"/>
      <c r="R44" s="100"/>
      <c r="S44" s="98"/>
      <c r="T44" s="98"/>
      <c r="U44" s="98"/>
      <c r="V44" s="98"/>
      <c r="W44" s="98"/>
      <c r="X44" s="101"/>
      <c r="Y44" s="305"/>
      <c r="Z44" s="98"/>
      <c r="AA44" s="98"/>
      <c r="AB44" s="98"/>
      <c r="AC44" s="98"/>
      <c r="AD44" s="98"/>
      <c r="AE44" s="99"/>
      <c r="AF44" s="100"/>
      <c r="AG44" s="98"/>
      <c r="AH44" s="98"/>
      <c r="AI44" s="98"/>
      <c r="AJ44" s="98"/>
      <c r="AK44" s="98"/>
      <c r="AL44" s="99"/>
      <c r="AM44" s="132">
        <f t="shared" si="0"/>
        <v>0</v>
      </c>
      <c r="AN44" s="503" t="s">
        <v>44</v>
      </c>
      <c r="AO44" s="182"/>
      <c r="AP44" s="183"/>
      <c r="AQ44" s="184"/>
      <c r="AR44" s="231"/>
      <c r="AS44" s="223"/>
      <c r="AT44" s="183"/>
      <c r="AU44" s="183"/>
      <c r="AV44" s="232"/>
      <c r="AW44" s="182"/>
      <c r="AX44" s="183"/>
      <c r="AY44" s="183"/>
      <c r="AZ44" s="29"/>
      <c r="BA44" s="27"/>
      <c r="BB44" s="47"/>
      <c r="BC44" s="28"/>
      <c r="BD44" s="144"/>
      <c r="BE44" s="248"/>
      <c r="BF44" s="36"/>
      <c r="BG44" s="500"/>
      <c r="BH44" s="9"/>
    </row>
    <row r="45" spans="1:60" s="12" customFormat="1" ht="20.100000000000001" customHeight="1" thickBot="1">
      <c r="A45" s="502"/>
      <c r="B45" s="439"/>
      <c r="C45" s="269"/>
      <c r="D45" s="294"/>
      <c r="E45" s="295"/>
      <c r="F45" s="295"/>
      <c r="G45" s="295"/>
      <c r="H45" s="295"/>
      <c r="I45" s="295"/>
      <c r="J45" s="304"/>
      <c r="K45" s="294"/>
      <c r="L45" s="295"/>
      <c r="M45" s="295"/>
      <c r="N45" s="295"/>
      <c r="O45" s="295"/>
      <c r="P45" s="295"/>
      <c r="Q45" s="303"/>
      <c r="R45" s="299"/>
      <c r="S45" s="291"/>
      <c r="T45" s="291"/>
      <c r="U45" s="291"/>
      <c r="V45" s="291"/>
      <c r="W45" s="291"/>
      <c r="X45" s="297"/>
      <c r="Y45" s="294"/>
      <c r="Z45" s="295"/>
      <c r="AA45" s="295"/>
      <c r="AB45" s="295"/>
      <c r="AC45" s="295"/>
      <c r="AD45" s="295"/>
      <c r="AE45" s="303"/>
      <c r="AF45" s="296"/>
      <c r="AG45" s="295"/>
      <c r="AH45" s="295"/>
      <c r="AI45" s="295"/>
      <c r="AJ45" s="295"/>
      <c r="AK45" s="295"/>
      <c r="AL45" s="303"/>
      <c r="AM45" s="117">
        <f t="shared" si="0"/>
        <v>0</v>
      </c>
      <c r="AN45" s="504"/>
      <c r="AO45" s="186">
        <f t="shared" ref="AO45" si="127">COUNTIF(D45:AL45,"Α1")</f>
        <v>0</v>
      </c>
      <c r="AP45" s="187">
        <f t="shared" ref="AP45" si="128">COUNTIF(D45:AL45,"Α2")</f>
        <v>0</v>
      </c>
      <c r="AQ45" s="188">
        <f t="shared" ref="AQ45" si="129">COUNTIF(D45:AL45,"Α3")</f>
        <v>0</v>
      </c>
      <c r="AR45" s="233"/>
      <c r="AS45" s="234">
        <f t="shared" ref="AS45" si="130">COUNTIF(D45:AL45,"Β1")</f>
        <v>0</v>
      </c>
      <c r="AT45" s="187">
        <f t="shared" ref="AT45" si="131">COUNTIF(D45:AL45,"Β2")</f>
        <v>0</v>
      </c>
      <c r="AU45" s="187">
        <f t="shared" ref="AU45" si="132">COUNTIF(D45:AL45,"Β3")</f>
        <v>0</v>
      </c>
      <c r="AV45" s="235"/>
      <c r="AW45" s="186">
        <f t="shared" ref="AW45" si="133">COUNTIF(D45:AL45,"Γ1")</f>
        <v>0</v>
      </c>
      <c r="AX45" s="187">
        <f t="shared" ref="AX45" si="134">COUNTIF(D45:AL45,"Γ2")</f>
        <v>0</v>
      </c>
      <c r="AY45" s="187">
        <f t="shared" ref="AY45" si="135">COUNTIF(D45:AL45,"Γ3")</f>
        <v>0</v>
      </c>
      <c r="AZ45" s="20"/>
      <c r="BA45" s="18">
        <f>SUM(AO45:AZ45)</f>
        <v>0</v>
      </c>
      <c r="BB45" s="48"/>
      <c r="BC45" s="19"/>
      <c r="BD45" s="145">
        <f>BA45-BB45</f>
        <v>0</v>
      </c>
      <c r="BE45" s="249">
        <v>9</v>
      </c>
      <c r="BF45" s="37"/>
      <c r="BG45" s="411"/>
      <c r="BH45" s="11"/>
    </row>
    <row r="46" spans="1:60" s="12" customFormat="1" ht="20.100000000000001" customHeight="1">
      <c r="A46" s="444">
        <v>22</v>
      </c>
      <c r="B46" s="505" t="s">
        <v>193</v>
      </c>
      <c r="C46" s="267" t="s">
        <v>147</v>
      </c>
      <c r="D46" s="550"/>
      <c r="E46" s="309" t="s">
        <v>85</v>
      </c>
      <c r="F46" s="309" t="s">
        <v>85</v>
      </c>
      <c r="G46" s="309" t="s">
        <v>85</v>
      </c>
      <c r="H46" s="309" t="s">
        <v>85</v>
      </c>
      <c r="I46" s="309" t="s">
        <v>85</v>
      </c>
      <c r="J46" s="551"/>
      <c r="K46" s="550"/>
      <c r="L46" s="309" t="s">
        <v>85</v>
      </c>
      <c r="M46" s="309" t="s">
        <v>85</v>
      </c>
      <c r="N46" s="309" t="s">
        <v>85</v>
      </c>
      <c r="O46" s="309" t="s">
        <v>85</v>
      </c>
      <c r="P46" s="309" t="s">
        <v>85</v>
      </c>
      <c r="Q46" s="307"/>
      <c r="R46" s="547" t="s">
        <v>63</v>
      </c>
      <c r="S46" s="113" t="s">
        <v>63</v>
      </c>
      <c r="T46" s="548" t="s">
        <v>63</v>
      </c>
      <c r="U46" s="113"/>
      <c r="V46" s="548" t="s">
        <v>63</v>
      </c>
      <c r="W46" s="113"/>
      <c r="X46" s="549" t="s">
        <v>63</v>
      </c>
      <c r="Y46" s="550"/>
      <c r="Z46" s="309"/>
      <c r="AA46" s="309" t="s">
        <v>85</v>
      </c>
      <c r="AB46" s="309" t="s">
        <v>85</v>
      </c>
      <c r="AC46" s="309" t="s">
        <v>85</v>
      </c>
      <c r="AD46" s="309" t="s">
        <v>85</v>
      </c>
      <c r="AE46" s="307"/>
      <c r="AF46" s="113" t="s">
        <v>63</v>
      </c>
      <c r="AG46" s="548" t="s">
        <v>63</v>
      </c>
      <c r="AH46" s="309"/>
      <c r="AI46" s="309"/>
      <c r="AJ46" s="113" t="s">
        <v>63</v>
      </c>
      <c r="AK46" s="548" t="s">
        <v>63</v>
      </c>
      <c r="AL46" s="307"/>
      <c r="AM46" s="132">
        <f t="shared" si="0"/>
        <v>23</v>
      </c>
      <c r="AN46" s="507" t="s">
        <v>64</v>
      </c>
      <c r="AO46" s="239"/>
      <c r="AP46" s="240"/>
      <c r="AQ46" s="241"/>
      <c r="AR46" s="242"/>
      <c r="AS46" s="243"/>
      <c r="AT46" s="240"/>
      <c r="AU46" s="240"/>
      <c r="AV46" s="244"/>
      <c r="AW46" s="239"/>
      <c r="AX46" s="240"/>
      <c r="AY46" s="240"/>
      <c r="AZ46" s="79"/>
      <c r="BA46" s="77"/>
      <c r="BB46" s="51"/>
      <c r="BC46" s="78"/>
      <c r="BD46" s="153"/>
      <c r="BE46" s="260"/>
      <c r="BF46" s="80"/>
      <c r="BG46" s="470"/>
      <c r="BH46" s="11"/>
    </row>
    <row r="47" spans="1:60" s="12" customFormat="1" ht="20.100000000000001" customHeight="1" thickBot="1">
      <c r="A47" s="455"/>
      <c r="B47" s="506"/>
      <c r="C47" s="267" t="s">
        <v>194</v>
      </c>
      <c r="D47" s="552"/>
      <c r="E47" s="325"/>
      <c r="F47" s="325"/>
      <c r="G47" s="325"/>
      <c r="H47" s="325"/>
      <c r="I47" s="325"/>
      <c r="J47" s="333"/>
      <c r="K47" s="552"/>
      <c r="L47" s="325"/>
      <c r="M47" s="325"/>
      <c r="N47" s="325"/>
      <c r="O47" s="325"/>
      <c r="P47" s="325"/>
      <c r="Q47" s="327"/>
      <c r="R47" s="292" t="s">
        <v>3</v>
      </c>
      <c r="S47" s="293" t="s">
        <v>1</v>
      </c>
      <c r="T47" s="293" t="s">
        <v>16</v>
      </c>
      <c r="U47" s="293"/>
      <c r="V47" s="293" t="s">
        <v>18</v>
      </c>
      <c r="W47" s="293"/>
      <c r="X47" s="301" t="s">
        <v>2</v>
      </c>
      <c r="Y47" s="552"/>
      <c r="Z47" s="325"/>
      <c r="AA47" s="325"/>
      <c r="AB47" s="325"/>
      <c r="AC47" s="325"/>
      <c r="AD47" s="325"/>
      <c r="AE47" s="327"/>
      <c r="AF47" s="324" t="s">
        <v>13</v>
      </c>
      <c r="AG47" s="325" t="s">
        <v>15</v>
      </c>
      <c r="AH47" s="325"/>
      <c r="AI47" s="325"/>
      <c r="AJ47" s="325" t="s">
        <v>17</v>
      </c>
      <c r="AK47" s="325" t="s">
        <v>14</v>
      </c>
      <c r="AL47" s="327"/>
      <c r="AM47" s="119">
        <f t="shared" si="0"/>
        <v>9</v>
      </c>
      <c r="AN47" s="508"/>
      <c r="AO47" s="194">
        <f t="shared" ref="AO47" si="136">COUNTIF(D47:AL47,"Α1")</f>
        <v>1</v>
      </c>
      <c r="AP47" s="195">
        <f t="shared" ref="AP47" si="137">COUNTIF(D47:AL47,"Α2")</f>
        <v>1</v>
      </c>
      <c r="AQ47" s="196">
        <f t="shared" ref="AQ47" si="138">COUNTIF(D47:AL47,"Α3")</f>
        <v>1</v>
      </c>
      <c r="AR47" s="228"/>
      <c r="AS47" s="229">
        <f t="shared" ref="AS47" si="139">COUNTIF(D47:AL47,"Β1")</f>
        <v>1</v>
      </c>
      <c r="AT47" s="195">
        <f t="shared" ref="AT47" si="140">COUNTIF(D47:AL47,"Β2")</f>
        <v>1</v>
      </c>
      <c r="AU47" s="195">
        <f t="shared" ref="AU47" si="141">COUNTIF(D47:AL47,"Β3")</f>
        <v>1</v>
      </c>
      <c r="AV47" s="230"/>
      <c r="AW47" s="194">
        <f t="shared" ref="AW47" si="142">COUNTIF(D47:AL47,"Γ1")</f>
        <v>1</v>
      </c>
      <c r="AX47" s="195">
        <f t="shared" ref="AX47" si="143">COUNTIF(D47:AL47,"Γ2")</f>
        <v>1</v>
      </c>
      <c r="AY47" s="195">
        <f t="shared" ref="AY47" si="144">COUNTIF(D47:AL47,"Γ3")</f>
        <v>1</v>
      </c>
      <c r="AZ47" s="58"/>
      <c r="BA47" s="56">
        <f>SUM(AO47:AZ47)</f>
        <v>9</v>
      </c>
      <c r="BB47" s="48"/>
      <c r="BC47" s="57"/>
      <c r="BD47" s="147">
        <f>BA47-BB47</f>
        <v>9</v>
      </c>
      <c r="BE47" s="259">
        <v>9</v>
      </c>
      <c r="BF47" s="72"/>
      <c r="BG47" s="471"/>
      <c r="BH47" s="11"/>
    </row>
    <row r="48" spans="1:60" s="6" customFormat="1" ht="17.25" customHeight="1" thickBot="1">
      <c r="A48" s="141"/>
      <c r="B48" s="137"/>
      <c r="C48" s="276"/>
      <c r="D48" s="142">
        <f>COUNTA(D5,D7,D9,D11,D13,D15,D17,D19,D21,D23,D25,D27,D29,D31,D33,D35,D37,D39,D41,D43,D45,D47)</f>
        <v>9</v>
      </c>
      <c r="E48" s="139">
        <f t="shared" ref="E48:AL48" si="145">COUNTA(E5,E7,E9,E11,E13,E15,E17,E19,E21,E23,E25,E27,E29,E31,E33,E35,E37,E39,E41,E43,E45,E47)</f>
        <v>9</v>
      </c>
      <c r="F48" s="139">
        <f t="shared" si="145"/>
        <v>9</v>
      </c>
      <c r="G48" s="139">
        <f t="shared" si="145"/>
        <v>9</v>
      </c>
      <c r="H48" s="139">
        <f t="shared" si="145"/>
        <v>9</v>
      </c>
      <c r="I48" s="139">
        <f t="shared" si="145"/>
        <v>9</v>
      </c>
      <c r="J48" s="143">
        <f t="shared" si="145"/>
        <v>0</v>
      </c>
      <c r="K48" s="138">
        <f t="shared" si="145"/>
        <v>10</v>
      </c>
      <c r="L48" s="139">
        <f t="shared" si="145"/>
        <v>9</v>
      </c>
      <c r="M48" s="139">
        <f t="shared" si="145"/>
        <v>10</v>
      </c>
      <c r="N48" s="139">
        <f t="shared" si="145"/>
        <v>9</v>
      </c>
      <c r="O48" s="139">
        <f t="shared" si="145"/>
        <v>9</v>
      </c>
      <c r="P48" s="139">
        <f t="shared" si="145"/>
        <v>10</v>
      </c>
      <c r="Q48" s="140">
        <f t="shared" si="145"/>
        <v>0</v>
      </c>
      <c r="R48" s="142">
        <f t="shared" si="145"/>
        <v>9</v>
      </c>
      <c r="S48" s="139">
        <f t="shared" si="145"/>
        <v>9</v>
      </c>
      <c r="T48" s="139">
        <f t="shared" si="145"/>
        <v>10</v>
      </c>
      <c r="U48" s="139">
        <f t="shared" si="145"/>
        <v>10</v>
      </c>
      <c r="V48" s="139">
        <f t="shared" si="145"/>
        <v>10</v>
      </c>
      <c r="W48" s="139">
        <f t="shared" si="145"/>
        <v>9</v>
      </c>
      <c r="X48" s="143">
        <f t="shared" si="145"/>
        <v>9</v>
      </c>
      <c r="Y48" s="138">
        <f t="shared" si="145"/>
        <v>9</v>
      </c>
      <c r="Z48" s="139">
        <f t="shared" si="145"/>
        <v>10</v>
      </c>
      <c r="AA48" s="139">
        <f t="shared" si="145"/>
        <v>10</v>
      </c>
      <c r="AB48" s="139">
        <f t="shared" si="145"/>
        <v>10</v>
      </c>
      <c r="AC48" s="139">
        <f t="shared" si="145"/>
        <v>10</v>
      </c>
      <c r="AD48" s="139">
        <f t="shared" si="145"/>
        <v>9</v>
      </c>
      <c r="AE48" s="140">
        <f t="shared" si="145"/>
        <v>0</v>
      </c>
      <c r="AF48" s="142">
        <f t="shared" si="145"/>
        <v>9</v>
      </c>
      <c r="AG48" s="139">
        <f t="shared" si="145"/>
        <v>9</v>
      </c>
      <c r="AH48" s="139">
        <f t="shared" si="145"/>
        <v>9</v>
      </c>
      <c r="AI48" s="139">
        <f t="shared" si="145"/>
        <v>9</v>
      </c>
      <c r="AJ48" s="139">
        <f t="shared" si="145"/>
        <v>9</v>
      </c>
      <c r="AK48" s="139">
        <f t="shared" si="145"/>
        <v>9</v>
      </c>
      <c r="AL48" s="140">
        <f t="shared" si="145"/>
        <v>0</v>
      </c>
      <c r="AM48" s="121"/>
      <c r="AN48" s="509" t="s">
        <v>35</v>
      </c>
      <c r="AO48" s="285" t="s">
        <v>97</v>
      </c>
      <c r="AP48" s="42"/>
      <c r="AQ48" s="42" t="s">
        <v>103</v>
      </c>
      <c r="AR48" s="42"/>
      <c r="AS48" s="42"/>
      <c r="AT48" s="30"/>
      <c r="AU48" s="30"/>
      <c r="AV48" s="30"/>
      <c r="AW48" s="30"/>
      <c r="AX48" s="30"/>
      <c r="AY48" s="30"/>
      <c r="AZ48" s="30"/>
      <c r="BA48" s="31"/>
      <c r="BB48" s="164" t="s">
        <v>98</v>
      </c>
      <c r="BC48" s="168"/>
      <c r="BD48" s="42" t="s">
        <v>104</v>
      </c>
      <c r="BE48" s="261"/>
      <c r="BF48" s="168"/>
      <c r="BG48" s="168"/>
      <c r="BH48" s="168"/>
    </row>
    <row r="49" spans="1:62" s="6" customFormat="1" ht="16.5" customHeight="1">
      <c r="A49" s="161"/>
      <c r="B49" s="162"/>
      <c r="C49" s="277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3"/>
      <c r="AN49" s="509"/>
      <c r="AO49" s="285" t="s">
        <v>60</v>
      </c>
      <c r="AP49" s="42"/>
      <c r="AQ49" s="42" t="s">
        <v>71</v>
      </c>
      <c r="AR49" s="42"/>
      <c r="AS49" s="30"/>
      <c r="AT49" s="30"/>
      <c r="AU49" s="30"/>
      <c r="AV49" s="30"/>
      <c r="AW49" s="30"/>
      <c r="AX49" s="30"/>
      <c r="AY49" s="30"/>
      <c r="AZ49" s="30"/>
      <c r="BA49" s="31"/>
      <c r="BB49" s="167" t="s">
        <v>107</v>
      </c>
      <c r="BC49" s="168"/>
      <c r="BD49" s="42" t="s">
        <v>105</v>
      </c>
      <c r="BE49" s="172"/>
      <c r="BF49" s="39"/>
      <c r="BG49" s="44"/>
      <c r="BH49" s="5"/>
    </row>
    <row r="50" spans="1:62" s="6" customFormat="1" ht="20.100000000000001" customHeight="1">
      <c r="A50" s="161"/>
      <c r="B50" s="512" t="s">
        <v>112</v>
      </c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4"/>
      <c r="AM50" s="510" t="s">
        <v>150</v>
      </c>
      <c r="AN50" s="511"/>
      <c r="AO50" s="285" t="s">
        <v>84</v>
      </c>
      <c r="AP50" s="42"/>
      <c r="AQ50" s="42" t="s">
        <v>40</v>
      </c>
      <c r="AR50" s="42"/>
      <c r="AS50" s="42"/>
      <c r="AT50" s="43"/>
      <c r="AU50" s="42"/>
      <c r="AV50" s="165" t="s">
        <v>35</v>
      </c>
      <c r="AW50" s="42"/>
      <c r="AX50" s="42"/>
      <c r="AY50" s="42"/>
      <c r="AZ50" s="164" t="s">
        <v>78</v>
      </c>
      <c r="BA50" s="42"/>
      <c r="BB50" s="164" t="s">
        <v>78</v>
      </c>
      <c r="BC50" s="42"/>
      <c r="BD50" s="42" t="s">
        <v>117</v>
      </c>
      <c r="BE50" s="262"/>
      <c r="BF50" s="42"/>
      <c r="BG50" s="42"/>
      <c r="BH50" s="42"/>
      <c r="BI50" s="42"/>
      <c r="BJ50" s="42"/>
    </row>
    <row r="51" spans="1:62" s="173" customFormat="1" ht="17.100000000000001" customHeight="1">
      <c r="A51" s="170"/>
      <c r="B51" s="171" t="s">
        <v>66</v>
      </c>
      <c r="C51" s="263"/>
      <c r="D51" s="559" t="s">
        <v>19</v>
      </c>
      <c r="E51" s="560"/>
      <c r="F51" s="560"/>
      <c r="G51" s="560"/>
      <c r="H51" s="560"/>
      <c r="I51" s="560"/>
      <c r="J51" s="560"/>
      <c r="K51" s="559" t="s">
        <v>20</v>
      </c>
      <c r="L51" s="560"/>
      <c r="M51" s="560"/>
      <c r="N51" s="560"/>
      <c r="O51" s="560"/>
      <c r="P51" s="560"/>
      <c r="Q51" s="563"/>
      <c r="R51" s="560" t="s">
        <v>21</v>
      </c>
      <c r="S51" s="560"/>
      <c r="T51" s="560"/>
      <c r="U51" s="560"/>
      <c r="V51" s="560"/>
      <c r="W51" s="560"/>
      <c r="X51" s="560"/>
      <c r="Y51" s="564" t="s">
        <v>22</v>
      </c>
      <c r="Z51" s="561"/>
      <c r="AA51" s="561"/>
      <c r="AB51" s="561"/>
      <c r="AC51" s="561"/>
      <c r="AD51" s="561"/>
      <c r="AE51" s="562"/>
      <c r="AF51" s="561" t="s">
        <v>23</v>
      </c>
      <c r="AG51" s="561"/>
      <c r="AH51" s="561"/>
      <c r="AI51" s="561"/>
      <c r="AJ51" s="561"/>
      <c r="AK51" s="561"/>
      <c r="AL51" s="562"/>
      <c r="AM51" s="557" t="s">
        <v>152</v>
      </c>
      <c r="AN51" s="286" t="s">
        <v>151</v>
      </c>
      <c r="AO51" s="285" t="s">
        <v>29</v>
      </c>
      <c r="AP51" s="42"/>
      <c r="AQ51" s="42" t="s">
        <v>41</v>
      </c>
      <c r="AR51" s="42"/>
      <c r="AS51" s="42"/>
      <c r="AT51" s="43"/>
      <c r="AU51" s="42"/>
      <c r="AV51" s="42"/>
      <c r="AW51" s="42"/>
      <c r="AX51" s="42"/>
      <c r="AY51" s="42"/>
      <c r="AZ51" s="164" t="s">
        <v>79</v>
      </c>
      <c r="BA51" s="42"/>
      <c r="BB51" s="164" t="s">
        <v>79</v>
      </c>
      <c r="BC51" s="42"/>
      <c r="BD51" s="42" t="s">
        <v>30</v>
      </c>
      <c r="BE51" s="262"/>
      <c r="BF51" s="42"/>
      <c r="BG51" s="42"/>
      <c r="BH51" s="42"/>
      <c r="BI51" s="42"/>
      <c r="BJ51" s="42"/>
    </row>
    <row r="52" spans="1:62" s="6" customFormat="1" ht="17.100000000000001" customHeight="1">
      <c r="A52" s="161"/>
      <c r="B52" s="516" t="s">
        <v>113</v>
      </c>
      <c r="C52" s="553" t="s">
        <v>167</v>
      </c>
      <c r="D52" s="565" t="s">
        <v>8</v>
      </c>
      <c r="E52" s="566"/>
      <c r="F52" s="566"/>
      <c r="G52" s="566"/>
      <c r="H52" s="566"/>
      <c r="I52" s="566"/>
      <c r="J52" s="566"/>
      <c r="K52" s="565" t="s">
        <v>9</v>
      </c>
      <c r="L52" s="566"/>
      <c r="M52" s="566"/>
      <c r="N52" s="566"/>
      <c r="O52" s="566"/>
      <c r="P52" s="566"/>
      <c r="Q52" s="567"/>
      <c r="R52" s="566" t="s">
        <v>166</v>
      </c>
      <c r="S52" s="566"/>
      <c r="T52" s="566"/>
      <c r="U52" s="566"/>
      <c r="V52" s="566"/>
      <c r="W52" s="566"/>
      <c r="X52" s="566"/>
      <c r="Y52" s="565" t="s">
        <v>5</v>
      </c>
      <c r="Z52" s="566"/>
      <c r="AA52" s="566"/>
      <c r="AB52" s="566"/>
      <c r="AC52" s="566"/>
      <c r="AD52" s="566"/>
      <c r="AE52" s="567"/>
      <c r="AF52" s="566" t="s">
        <v>11</v>
      </c>
      <c r="AG52" s="566"/>
      <c r="AH52" s="566"/>
      <c r="AI52" s="566"/>
      <c r="AJ52" s="566"/>
      <c r="AK52" s="566"/>
      <c r="AL52" s="567"/>
      <c r="AM52" s="557" t="s">
        <v>153</v>
      </c>
      <c r="AN52" s="287" t="s">
        <v>159</v>
      </c>
      <c r="AO52" s="285" t="s">
        <v>26</v>
      </c>
      <c r="AP52" s="42"/>
      <c r="AQ52" s="42" t="s">
        <v>42</v>
      </c>
      <c r="AR52" s="42"/>
      <c r="AS52" s="42"/>
      <c r="AT52" s="43"/>
      <c r="AU52" s="42"/>
      <c r="AV52" s="42"/>
      <c r="AW52" s="42"/>
      <c r="AX52" s="42"/>
      <c r="AY52" s="42"/>
      <c r="AZ52" s="164"/>
      <c r="BA52" s="42"/>
      <c r="BB52" s="164" t="s">
        <v>28</v>
      </c>
      <c r="BC52" s="42"/>
      <c r="BD52" s="42" t="s">
        <v>59</v>
      </c>
      <c r="BE52" s="262"/>
      <c r="BF52" s="42"/>
      <c r="BG52" s="42"/>
      <c r="BH52" s="42"/>
      <c r="BI52" s="42"/>
      <c r="BJ52" s="42"/>
    </row>
    <row r="53" spans="1:62" s="6" customFormat="1" ht="17.100000000000001" customHeight="1">
      <c r="A53" s="161"/>
      <c r="B53" s="515"/>
      <c r="C53" s="554"/>
      <c r="D53" s="568" t="s">
        <v>33</v>
      </c>
      <c r="E53" s="569"/>
      <c r="F53" s="569"/>
      <c r="G53" s="569"/>
      <c r="H53" s="569"/>
      <c r="I53" s="569"/>
      <c r="J53" s="569"/>
      <c r="K53" s="568" t="s">
        <v>0</v>
      </c>
      <c r="L53" s="569"/>
      <c r="M53" s="569"/>
      <c r="N53" s="569"/>
      <c r="O53" s="569"/>
      <c r="P53" s="569"/>
      <c r="Q53" s="570"/>
      <c r="R53" s="569" t="s">
        <v>6</v>
      </c>
      <c r="S53" s="569"/>
      <c r="T53" s="569"/>
      <c r="U53" s="569"/>
      <c r="V53" s="569"/>
      <c r="W53" s="569"/>
      <c r="X53" s="569"/>
      <c r="Y53" s="568" t="s">
        <v>115</v>
      </c>
      <c r="Z53" s="569"/>
      <c r="AA53" s="569"/>
      <c r="AB53" s="569"/>
      <c r="AC53" s="569"/>
      <c r="AD53" s="569"/>
      <c r="AE53" s="570"/>
      <c r="AF53" s="569" t="s">
        <v>61</v>
      </c>
      <c r="AG53" s="569"/>
      <c r="AH53" s="569"/>
      <c r="AI53" s="569"/>
      <c r="AJ53" s="569"/>
      <c r="AK53" s="569"/>
      <c r="AL53" s="570"/>
      <c r="AM53" s="557" t="s">
        <v>154</v>
      </c>
      <c r="AN53" s="287" t="s">
        <v>160</v>
      </c>
      <c r="AO53" s="285" t="s">
        <v>27</v>
      </c>
      <c r="AP53" s="42"/>
      <c r="AQ53" s="42" t="s">
        <v>43</v>
      </c>
      <c r="AR53" s="42"/>
      <c r="AS53" s="42"/>
      <c r="AT53" s="42"/>
      <c r="AU53" s="42"/>
      <c r="AV53" s="42"/>
      <c r="AW53" s="42"/>
      <c r="AX53" s="42"/>
      <c r="AY53" s="42"/>
      <c r="AZ53" s="164" t="s">
        <v>77</v>
      </c>
      <c r="BA53" s="42"/>
      <c r="BB53" s="164" t="s">
        <v>77</v>
      </c>
      <c r="BC53" s="42"/>
      <c r="BD53" s="42" t="s">
        <v>31</v>
      </c>
      <c r="BE53" s="262"/>
      <c r="BF53" s="42"/>
      <c r="BG53" s="42"/>
      <c r="BH53" s="42"/>
      <c r="BI53" s="42"/>
      <c r="BJ53" s="42"/>
    </row>
    <row r="54" spans="1:62" s="6" customFormat="1" ht="17.100000000000001" customHeight="1">
      <c r="A54" s="161"/>
      <c r="B54" s="515"/>
      <c r="C54" s="553" t="s">
        <v>168</v>
      </c>
      <c r="D54" s="568" t="s">
        <v>5</v>
      </c>
      <c r="E54" s="569"/>
      <c r="F54" s="569"/>
      <c r="G54" s="569"/>
      <c r="H54" s="569"/>
      <c r="I54" s="569"/>
      <c r="J54" s="569"/>
      <c r="K54" s="568" t="s">
        <v>115</v>
      </c>
      <c r="L54" s="569"/>
      <c r="M54" s="569"/>
      <c r="N54" s="569"/>
      <c r="O54" s="569"/>
      <c r="P54" s="569"/>
      <c r="Q54" s="570"/>
      <c r="R54" s="569" t="s">
        <v>11</v>
      </c>
      <c r="S54" s="569"/>
      <c r="T54" s="569"/>
      <c r="U54" s="569"/>
      <c r="V54" s="569"/>
      <c r="W54" s="569"/>
      <c r="X54" s="569"/>
      <c r="Y54" s="568" t="s">
        <v>166</v>
      </c>
      <c r="Z54" s="569"/>
      <c r="AA54" s="569"/>
      <c r="AB54" s="569"/>
      <c r="AC54" s="569"/>
      <c r="AD54" s="569"/>
      <c r="AE54" s="570"/>
      <c r="AF54" s="569" t="s">
        <v>0</v>
      </c>
      <c r="AG54" s="569"/>
      <c r="AH54" s="569"/>
      <c r="AI54" s="569"/>
      <c r="AJ54" s="569"/>
      <c r="AK54" s="569"/>
      <c r="AL54" s="570"/>
      <c r="AM54" s="557" t="s">
        <v>155</v>
      </c>
      <c r="AN54" s="287" t="s">
        <v>161</v>
      </c>
      <c r="AO54" s="285" t="s">
        <v>24</v>
      </c>
      <c r="AP54" s="42"/>
      <c r="AQ54" s="42" t="s">
        <v>44</v>
      </c>
      <c r="AR54" s="42"/>
      <c r="AS54" s="42"/>
      <c r="AT54" s="42"/>
      <c r="AU54" s="42"/>
      <c r="AV54" s="42"/>
      <c r="AW54" s="42"/>
      <c r="AX54" s="42"/>
      <c r="AY54" s="42"/>
      <c r="AZ54" s="166" t="s">
        <v>80</v>
      </c>
      <c r="BA54" s="42"/>
      <c r="BB54" s="166" t="s">
        <v>80</v>
      </c>
      <c r="BC54" s="42"/>
      <c r="BD54" s="42" t="s">
        <v>118</v>
      </c>
      <c r="BE54" s="262"/>
      <c r="BF54" s="42"/>
      <c r="BG54" s="42"/>
      <c r="BH54" s="42"/>
      <c r="BI54" s="42"/>
      <c r="BJ54" s="42"/>
    </row>
    <row r="55" spans="1:62" s="6" customFormat="1" ht="17.100000000000001" customHeight="1">
      <c r="A55" s="161"/>
      <c r="B55" s="515"/>
      <c r="C55" s="554"/>
      <c r="D55" s="571" t="s">
        <v>6</v>
      </c>
      <c r="E55" s="572"/>
      <c r="F55" s="572"/>
      <c r="G55" s="572"/>
      <c r="H55" s="572"/>
      <c r="I55" s="572"/>
      <c r="J55" s="572"/>
      <c r="K55" s="571" t="s">
        <v>33</v>
      </c>
      <c r="L55" s="572"/>
      <c r="M55" s="572"/>
      <c r="N55" s="572"/>
      <c r="O55" s="572"/>
      <c r="P55" s="572"/>
      <c r="Q55" s="573"/>
      <c r="R55" s="572" t="s">
        <v>115</v>
      </c>
      <c r="S55" s="572"/>
      <c r="T55" s="572"/>
      <c r="U55" s="572"/>
      <c r="V55" s="572"/>
      <c r="W55" s="572"/>
      <c r="X55" s="572"/>
      <c r="Y55" s="571" t="s">
        <v>61</v>
      </c>
      <c r="Z55" s="572"/>
      <c r="AA55" s="572"/>
      <c r="AB55" s="572"/>
      <c r="AC55" s="572"/>
      <c r="AD55" s="572"/>
      <c r="AE55" s="573"/>
      <c r="AF55" s="572" t="s">
        <v>8</v>
      </c>
      <c r="AG55" s="572"/>
      <c r="AH55" s="572"/>
      <c r="AI55" s="572"/>
      <c r="AJ55" s="572"/>
      <c r="AK55" s="572"/>
      <c r="AL55" s="573"/>
      <c r="AM55" s="557" t="s">
        <v>156</v>
      </c>
      <c r="AN55" s="287" t="s">
        <v>162</v>
      </c>
      <c r="AO55" s="285" t="s">
        <v>25</v>
      </c>
      <c r="AP55" s="42"/>
      <c r="AQ55" s="42" t="s">
        <v>120</v>
      </c>
      <c r="AR55" s="42"/>
      <c r="AS55" s="42"/>
      <c r="AT55" s="42"/>
      <c r="AU55" s="42"/>
      <c r="AV55" s="42"/>
      <c r="AW55" s="42"/>
      <c r="AX55" s="42"/>
      <c r="AY55" s="42"/>
      <c r="AZ55" s="164" t="s">
        <v>28</v>
      </c>
      <c r="BA55" s="42"/>
      <c r="BB55" s="164" t="s">
        <v>38</v>
      </c>
      <c r="BC55" s="42"/>
      <c r="BD55" s="42" t="s">
        <v>36</v>
      </c>
      <c r="BE55" s="262"/>
      <c r="BF55" s="42"/>
      <c r="BG55" s="42"/>
      <c r="BH55" s="42"/>
      <c r="BI55" s="42"/>
      <c r="BJ55" s="42"/>
    </row>
    <row r="56" spans="1:62" s="6" customFormat="1" ht="17.100000000000001" customHeight="1">
      <c r="A56" s="161"/>
      <c r="B56" s="515" t="s">
        <v>114</v>
      </c>
      <c r="C56" s="555" t="s">
        <v>167</v>
      </c>
      <c r="D56" s="568" t="s">
        <v>10</v>
      </c>
      <c r="E56" s="569"/>
      <c r="F56" s="569"/>
      <c r="G56" s="569"/>
      <c r="H56" s="569"/>
      <c r="I56" s="569"/>
      <c r="J56" s="569"/>
      <c r="K56" s="568" t="s">
        <v>166</v>
      </c>
      <c r="L56" s="569"/>
      <c r="M56" s="569"/>
      <c r="N56" s="569"/>
      <c r="O56" s="569"/>
      <c r="P56" s="569"/>
      <c r="Q56" s="570"/>
      <c r="R56" s="569" t="s">
        <v>165</v>
      </c>
      <c r="S56" s="569"/>
      <c r="T56" s="569"/>
      <c r="U56" s="569"/>
      <c r="V56" s="569"/>
      <c r="W56" s="569"/>
      <c r="X56" s="569"/>
      <c r="Y56" s="568" t="s">
        <v>9</v>
      </c>
      <c r="Z56" s="569"/>
      <c r="AA56" s="569"/>
      <c r="AB56" s="569"/>
      <c r="AC56" s="569"/>
      <c r="AD56" s="569"/>
      <c r="AE56" s="570"/>
      <c r="AF56" s="569" t="s">
        <v>166</v>
      </c>
      <c r="AG56" s="569"/>
      <c r="AH56" s="569"/>
      <c r="AI56" s="569"/>
      <c r="AJ56" s="569"/>
      <c r="AK56" s="569"/>
      <c r="AL56" s="570"/>
      <c r="AM56" s="557" t="s">
        <v>157</v>
      </c>
      <c r="AN56" s="287" t="s">
        <v>164</v>
      </c>
      <c r="AO56" s="285" t="s">
        <v>83</v>
      </c>
      <c r="AP56" s="42"/>
      <c r="AQ56" s="42" t="s">
        <v>119</v>
      </c>
      <c r="AR56" s="42"/>
      <c r="AS56" s="42"/>
      <c r="AT56" s="42"/>
      <c r="AU56" s="42"/>
      <c r="AV56" s="42"/>
      <c r="AW56" s="42"/>
      <c r="AX56" s="42"/>
      <c r="AY56" s="42"/>
      <c r="AZ56" s="164" t="s">
        <v>38</v>
      </c>
      <c r="BA56" s="42"/>
      <c r="BB56" s="164" t="s">
        <v>108</v>
      </c>
      <c r="BC56" s="42"/>
      <c r="BD56" s="42" t="s">
        <v>37</v>
      </c>
      <c r="BE56" s="262"/>
      <c r="BF56" s="42"/>
      <c r="BG56" s="42"/>
      <c r="BH56" s="42"/>
      <c r="BI56" s="42"/>
      <c r="BJ56" s="42"/>
    </row>
    <row r="57" spans="1:62" s="6" customFormat="1" ht="17.100000000000001" customHeight="1">
      <c r="A57" s="161"/>
      <c r="B57" s="515"/>
      <c r="C57" s="556" t="s">
        <v>169</v>
      </c>
      <c r="D57" s="571" t="s">
        <v>34</v>
      </c>
      <c r="E57" s="572"/>
      <c r="F57" s="572"/>
      <c r="G57" s="572"/>
      <c r="H57" s="572"/>
      <c r="I57" s="572"/>
      <c r="J57" s="572"/>
      <c r="K57" s="571" t="s">
        <v>165</v>
      </c>
      <c r="L57" s="572"/>
      <c r="M57" s="572"/>
      <c r="N57" s="572"/>
      <c r="O57" s="572"/>
      <c r="P57" s="572"/>
      <c r="Q57" s="573"/>
      <c r="R57" s="572" t="s">
        <v>34</v>
      </c>
      <c r="S57" s="572"/>
      <c r="T57" s="572"/>
      <c r="U57" s="572"/>
      <c r="V57" s="572"/>
      <c r="W57" s="572"/>
      <c r="X57" s="572"/>
      <c r="Y57" s="571" t="s">
        <v>11</v>
      </c>
      <c r="Z57" s="572"/>
      <c r="AA57" s="572"/>
      <c r="AB57" s="572"/>
      <c r="AC57" s="572"/>
      <c r="AD57" s="572"/>
      <c r="AE57" s="573"/>
      <c r="AF57" s="572" t="s">
        <v>10</v>
      </c>
      <c r="AG57" s="572"/>
      <c r="AH57" s="572"/>
      <c r="AI57" s="572"/>
      <c r="AJ57" s="572"/>
      <c r="AK57" s="572"/>
      <c r="AL57" s="573"/>
      <c r="AM57" s="558" t="s">
        <v>158</v>
      </c>
      <c r="AN57" s="288" t="s">
        <v>163</v>
      </c>
      <c r="AO57" s="285" t="s">
        <v>82</v>
      </c>
      <c r="AP57" s="42"/>
      <c r="AQ57" s="42" t="s">
        <v>45</v>
      </c>
      <c r="AR57" s="42"/>
      <c r="AS57" s="42"/>
      <c r="AT57" s="42"/>
      <c r="AU57" s="42"/>
      <c r="AV57" s="42"/>
      <c r="AW57" s="42"/>
      <c r="AX57" s="42"/>
      <c r="AY57" s="42"/>
      <c r="AZ57" s="164" t="s">
        <v>108</v>
      </c>
      <c r="BA57" s="42"/>
      <c r="BB57" s="95" t="s">
        <v>63</v>
      </c>
      <c r="BC57" s="42"/>
      <c r="BD57" s="42" t="s">
        <v>64</v>
      </c>
      <c r="BE57" s="262"/>
      <c r="BF57" s="42"/>
      <c r="BG57" s="42"/>
      <c r="BH57" s="42"/>
      <c r="BI57" s="42"/>
      <c r="BJ57" s="42"/>
    </row>
    <row r="58" spans="1:62" s="6" customFormat="1" ht="18" customHeight="1">
      <c r="A58" s="161"/>
      <c r="B58" s="162"/>
      <c r="C58" s="277"/>
      <c r="D58" s="517" t="s">
        <v>127</v>
      </c>
      <c r="E58" s="517"/>
      <c r="F58" s="517"/>
      <c r="G58" s="517"/>
      <c r="H58" s="517"/>
      <c r="I58" s="517"/>
      <c r="J58" s="169"/>
      <c r="K58" s="169"/>
      <c r="L58" s="169"/>
      <c r="M58" s="169"/>
      <c r="N58" s="169"/>
      <c r="O58" s="169"/>
      <c r="P58" s="14"/>
      <c r="Q58" s="169"/>
      <c r="R58" s="169"/>
      <c r="S58" s="517" t="s">
        <v>127</v>
      </c>
      <c r="T58" s="517"/>
      <c r="U58" s="517"/>
      <c r="V58" s="517"/>
      <c r="W58" s="517"/>
      <c r="X58" s="517"/>
      <c r="Y58" s="517"/>
      <c r="Z58" s="517"/>
      <c r="AA58" s="169"/>
      <c r="AB58" s="169"/>
      <c r="AC58" s="169"/>
      <c r="AD58" s="169"/>
      <c r="AE58" s="169"/>
      <c r="AF58" s="169"/>
      <c r="AG58" s="169"/>
      <c r="AH58" s="517" t="s">
        <v>199</v>
      </c>
      <c r="AI58" s="517"/>
      <c r="AJ58" s="517"/>
      <c r="AK58" s="517"/>
      <c r="AL58" s="517"/>
      <c r="AM58" s="517"/>
      <c r="AN58" s="517"/>
      <c r="AO58" s="284" t="s">
        <v>39</v>
      </c>
      <c r="AP58" s="42"/>
      <c r="AQ58" s="42" t="s">
        <v>47</v>
      </c>
      <c r="AR58" s="42"/>
      <c r="AS58" s="42"/>
      <c r="AT58" s="42"/>
      <c r="AU58" s="42"/>
      <c r="AV58" s="42"/>
      <c r="AW58" s="42"/>
      <c r="AX58" s="42"/>
      <c r="AY58" s="42"/>
      <c r="AZ58" s="167" t="s">
        <v>49</v>
      </c>
      <c r="BA58" s="42"/>
      <c r="BB58" s="164" t="s">
        <v>81</v>
      </c>
      <c r="BC58" s="42"/>
      <c r="BD58" s="42" t="s">
        <v>48</v>
      </c>
      <c r="BE58" s="262"/>
      <c r="BF58" s="42"/>
      <c r="BG58" s="42"/>
      <c r="BH58" s="42"/>
      <c r="BI58" s="42"/>
      <c r="BJ58" s="42"/>
    </row>
    <row r="59" spans="1:62" s="6" customFormat="1" ht="17.100000000000001" customHeight="1">
      <c r="A59" s="161"/>
      <c r="B59" s="162"/>
      <c r="C59" s="277"/>
      <c r="D59" s="15" t="s">
        <v>123</v>
      </c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5" t="s">
        <v>121</v>
      </c>
      <c r="S59" s="169"/>
      <c r="T59" s="14"/>
      <c r="U59" s="15"/>
      <c r="V59" s="1"/>
      <c r="W59" s="1"/>
      <c r="X59" s="1"/>
      <c r="Y59" s="1"/>
      <c r="Z59" s="1"/>
      <c r="AA59" s="169"/>
      <c r="AB59" s="169"/>
      <c r="AC59" s="169"/>
      <c r="AD59" s="169"/>
      <c r="AE59" s="169"/>
      <c r="AF59" s="169"/>
      <c r="AG59" s="169"/>
      <c r="AH59" s="169"/>
      <c r="AI59" s="169"/>
      <c r="AJ59" s="14"/>
      <c r="AK59" s="15" t="s">
        <v>122</v>
      </c>
      <c r="AL59" s="169"/>
      <c r="AM59" s="163"/>
      <c r="AN59" s="40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67"/>
      <c r="BA59" s="42"/>
      <c r="BB59" s="95"/>
      <c r="BC59" s="42"/>
      <c r="BD59" s="42"/>
      <c r="BE59" s="262"/>
      <c r="BF59" s="42"/>
      <c r="BG59" s="42"/>
      <c r="BH59" s="42"/>
      <c r="BI59" s="42"/>
      <c r="BJ59" s="42"/>
    </row>
    <row r="60" spans="1:62" s="6" customFormat="1" ht="17.100000000000001" customHeight="1">
      <c r="A60" s="161"/>
      <c r="B60" s="162"/>
      <c r="C60" s="277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4"/>
      <c r="U60" s="14"/>
      <c r="V60" s="1"/>
      <c r="W60" s="1"/>
      <c r="X60" s="1"/>
      <c r="Y60" s="1"/>
      <c r="Z60" s="1"/>
      <c r="AA60" s="169"/>
      <c r="AB60" s="169"/>
      <c r="AC60" s="169"/>
      <c r="AD60" s="169"/>
      <c r="AE60" s="169"/>
      <c r="AF60" s="169"/>
      <c r="AG60" s="169"/>
      <c r="AH60" s="169"/>
      <c r="AI60" s="169"/>
      <c r="AJ60" s="14"/>
      <c r="AK60" s="14"/>
      <c r="AL60" s="169"/>
      <c r="AM60" s="163"/>
      <c r="AN60" s="40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95"/>
      <c r="BA60" s="42"/>
      <c r="BB60" s="167"/>
      <c r="BC60" s="42"/>
      <c r="BD60" s="42"/>
      <c r="BE60" s="262"/>
      <c r="BF60" s="42"/>
      <c r="BG60" s="42"/>
      <c r="BH60" s="42"/>
      <c r="BI60" s="42"/>
      <c r="BJ60" s="42"/>
    </row>
    <row r="61" spans="1:62" s="6" customFormat="1" ht="12.75" customHeight="1">
      <c r="A61" s="161"/>
      <c r="B61" s="162"/>
      <c r="C61" s="277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4"/>
      <c r="U61" s="14"/>
      <c r="V61" s="1"/>
      <c r="W61" s="1"/>
      <c r="X61" s="1"/>
      <c r="Y61" s="1"/>
      <c r="Z61" s="1"/>
      <c r="AA61" s="169"/>
      <c r="AB61" s="169"/>
      <c r="AC61" s="169"/>
      <c r="AD61" s="169"/>
      <c r="AE61" s="169"/>
      <c r="AF61" s="169"/>
      <c r="AG61" s="169"/>
      <c r="AH61" s="169"/>
      <c r="AI61" s="169"/>
      <c r="AJ61" s="14"/>
      <c r="AK61" s="14"/>
      <c r="AL61" s="169"/>
      <c r="AM61" s="163"/>
      <c r="AN61" s="40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67" t="s">
        <v>106</v>
      </c>
      <c r="BA61" s="42"/>
      <c r="BB61" s="167"/>
      <c r="BC61" s="168"/>
      <c r="BD61" s="42"/>
      <c r="BE61" s="262"/>
      <c r="BF61" s="42"/>
      <c r="BG61" s="42"/>
      <c r="BH61" s="42"/>
      <c r="BI61" s="42"/>
      <c r="BJ61" s="42"/>
    </row>
    <row r="62" spans="1:62" s="6" customFormat="1" ht="17.100000000000001" customHeight="1">
      <c r="A62" s="161"/>
      <c r="B62" s="162"/>
      <c r="C62" s="277"/>
      <c r="D62" s="520" t="s">
        <v>126</v>
      </c>
      <c r="E62" s="520"/>
      <c r="F62" s="520"/>
      <c r="G62" s="520"/>
      <c r="H62" s="520"/>
      <c r="I62" s="520"/>
      <c r="J62" s="169"/>
      <c r="K62" s="169"/>
      <c r="L62" s="169"/>
      <c r="M62" s="169"/>
      <c r="N62" s="169"/>
      <c r="O62" s="169"/>
      <c r="P62" s="169"/>
      <c r="Q62" s="169"/>
      <c r="S62" s="518" t="s">
        <v>124</v>
      </c>
      <c r="T62" s="518"/>
      <c r="U62" s="518"/>
      <c r="V62" s="518"/>
      <c r="W62" s="518"/>
      <c r="X62" s="518"/>
      <c r="Y62" s="518"/>
      <c r="Z62" s="518"/>
      <c r="AA62" s="169"/>
      <c r="AB62" s="169"/>
      <c r="AC62" s="169"/>
      <c r="AD62" s="169"/>
      <c r="AE62" s="169"/>
      <c r="AF62" s="169"/>
      <c r="AG62" s="169"/>
      <c r="AH62" s="169"/>
      <c r="AI62" s="169"/>
      <c r="AJ62" s="519" t="s">
        <v>125</v>
      </c>
      <c r="AK62" s="519"/>
      <c r="AL62" s="519"/>
      <c r="AM62" s="519"/>
      <c r="AN62" s="519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1"/>
      <c r="BB62" s="31"/>
      <c r="BC62" s="31"/>
      <c r="BD62" s="154"/>
      <c r="BE62" s="172"/>
      <c r="BF62" s="39"/>
      <c r="BG62" s="44"/>
      <c r="BH62" s="5"/>
    </row>
    <row r="63" spans="1:62" s="6" customFormat="1" ht="17.100000000000001" customHeight="1">
      <c r="A63" s="161"/>
      <c r="B63" s="162"/>
      <c r="C63" s="277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3"/>
      <c r="AN63" s="177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1"/>
      <c r="BB63" s="31"/>
      <c r="BC63" s="31"/>
      <c r="BD63" s="154"/>
      <c r="BE63" s="172"/>
      <c r="BF63" s="39"/>
      <c r="BG63" s="44"/>
      <c r="BH63" s="5"/>
    </row>
    <row r="64" spans="1:62" s="6" customFormat="1" ht="20.100000000000001" customHeight="1">
      <c r="A64" s="161"/>
      <c r="B64" s="162"/>
      <c r="C64" s="277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3"/>
      <c r="AN64" s="177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1"/>
      <c r="BB64" s="31"/>
      <c r="BC64" s="31"/>
      <c r="BD64" s="154"/>
      <c r="BE64" s="172"/>
      <c r="BF64" s="39"/>
      <c r="BG64" s="44"/>
      <c r="BH64" s="5"/>
    </row>
    <row r="65" spans="1:60" s="6" customFormat="1" ht="20.100000000000001" customHeight="1">
      <c r="A65" s="161"/>
      <c r="B65" s="162"/>
      <c r="C65" s="277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3"/>
      <c r="AN65" s="177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1"/>
      <c r="BB65" s="31"/>
      <c r="BC65" s="31"/>
      <c r="BD65" s="154"/>
      <c r="BE65" s="172"/>
      <c r="BF65" s="39"/>
      <c r="BG65" s="44"/>
      <c r="BH65" s="5"/>
    </row>
  </sheetData>
  <mergeCells count="147">
    <mergeCell ref="S58:Z58"/>
    <mergeCell ref="AH58:AN58"/>
    <mergeCell ref="S62:Z62"/>
    <mergeCell ref="AJ62:AN62"/>
    <mergeCell ref="D62:I62"/>
    <mergeCell ref="D58:I58"/>
    <mergeCell ref="AF56:AL56"/>
    <mergeCell ref="D57:J57"/>
    <mergeCell ref="K57:Q57"/>
    <mergeCell ref="R57:X57"/>
    <mergeCell ref="Y57:AE57"/>
    <mergeCell ref="AF57:AL57"/>
    <mergeCell ref="AF55:AL55"/>
    <mergeCell ref="B50:AL50"/>
    <mergeCell ref="B56:B57"/>
    <mergeCell ref="D56:J56"/>
    <mergeCell ref="K56:Q56"/>
    <mergeCell ref="R56:X56"/>
    <mergeCell ref="Y56:AE56"/>
    <mergeCell ref="AF53:AL53"/>
    <mergeCell ref="D54:J54"/>
    <mergeCell ref="K54:Q54"/>
    <mergeCell ref="R54:X54"/>
    <mergeCell ref="Y54:AE54"/>
    <mergeCell ref="AF54:AL54"/>
    <mergeCell ref="B52:B55"/>
    <mergeCell ref="D52:J52"/>
    <mergeCell ref="K52:Q52"/>
    <mergeCell ref="R52:X52"/>
    <mergeCell ref="Y52:AE52"/>
    <mergeCell ref="AF52:AL52"/>
    <mergeCell ref="D53:J53"/>
    <mergeCell ref="K53:Q53"/>
    <mergeCell ref="R53:X53"/>
    <mergeCell ref="Y53:AE53"/>
    <mergeCell ref="C52:C53"/>
    <mergeCell ref="C54:C55"/>
    <mergeCell ref="D51:J51"/>
    <mergeCell ref="K51:Q51"/>
    <mergeCell ref="R51:X51"/>
    <mergeCell ref="Y51:AE51"/>
    <mergeCell ref="D55:J55"/>
    <mergeCell ref="K55:Q55"/>
    <mergeCell ref="R55:X55"/>
    <mergeCell ref="Y55:AE55"/>
    <mergeCell ref="AF51:AL51"/>
    <mergeCell ref="A44:A45"/>
    <mergeCell ref="B44:B45"/>
    <mergeCell ref="AN44:AN45"/>
    <mergeCell ref="BG44:BG45"/>
    <mergeCell ref="A46:A47"/>
    <mergeCell ref="B46:B47"/>
    <mergeCell ref="AN46:AN47"/>
    <mergeCell ref="BG46:BG47"/>
    <mergeCell ref="AN48:AN49"/>
    <mergeCell ref="AM50:AN50"/>
    <mergeCell ref="A40:A41"/>
    <mergeCell ref="B40:B41"/>
    <mergeCell ref="AN40:AN41"/>
    <mergeCell ref="BG40:BG41"/>
    <mergeCell ref="A42:A43"/>
    <mergeCell ref="B42:B43"/>
    <mergeCell ref="AN42:AN43"/>
    <mergeCell ref="BG42:BG43"/>
    <mergeCell ref="A36:A37"/>
    <mergeCell ref="B36:B37"/>
    <mergeCell ref="AN36:AN37"/>
    <mergeCell ref="BG36:BG37"/>
    <mergeCell ref="A38:A39"/>
    <mergeCell ref="B38:B39"/>
    <mergeCell ref="AN38:AN39"/>
    <mergeCell ref="BG38:BG39"/>
    <mergeCell ref="A32:A33"/>
    <mergeCell ref="B32:B33"/>
    <mergeCell ref="AN32:AN33"/>
    <mergeCell ref="BG32:BG33"/>
    <mergeCell ref="A34:A35"/>
    <mergeCell ref="B34:B35"/>
    <mergeCell ref="AN34:AN35"/>
    <mergeCell ref="BG34:BG35"/>
    <mergeCell ref="B28:B29"/>
    <mergeCell ref="AN28:AN29"/>
    <mergeCell ref="BG28:BG29"/>
    <mergeCell ref="A30:A31"/>
    <mergeCell ref="B30:B31"/>
    <mergeCell ref="AN30:AN31"/>
    <mergeCell ref="BG30:BG31"/>
    <mergeCell ref="A24:A25"/>
    <mergeCell ref="B24:B25"/>
    <mergeCell ref="AN24:AN25"/>
    <mergeCell ref="BG24:BG25"/>
    <mergeCell ref="A26:A27"/>
    <mergeCell ref="B26:B27"/>
    <mergeCell ref="AN26:AN27"/>
    <mergeCell ref="BG26:BG27"/>
    <mergeCell ref="A20:A21"/>
    <mergeCell ref="B20:B21"/>
    <mergeCell ref="AN20:AN21"/>
    <mergeCell ref="BG20:BG21"/>
    <mergeCell ref="A22:A23"/>
    <mergeCell ref="B22:B23"/>
    <mergeCell ref="AN22:AN23"/>
    <mergeCell ref="A16:A17"/>
    <mergeCell ref="B16:B17"/>
    <mergeCell ref="AN16:AN17"/>
    <mergeCell ref="BG16:BG17"/>
    <mergeCell ref="A18:A19"/>
    <mergeCell ref="B18:B19"/>
    <mergeCell ref="AN18:AN19"/>
    <mergeCell ref="BG18:BG19"/>
    <mergeCell ref="A12:A13"/>
    <mergeCell ref="B12:B13"/>
    <mergeCell ref="AN12:AN13"/>
    <mergeCell ref="BG12:BG13"/>
    <mergeCell ref="A14:A15"/>
    <mergeCell ref="B14:B15"/>
    <mergeCell ref="AN14:AN15"/>
    <mergeCell ref="BG14:BG15"/>
    <mergeCell ref="A8:A9"/>
    <mergeCell ref="B8:B9"/>
    <mergeCell ref="AN8:AN9"/>
    <mergeCell ref="BG8:BG9"/>
    <mergeCell ref="A10:A11"/>
    <mergeCell ref="B10:B11"/>
    <mergeCell ref="AN10:AN11"/>
    <mergeCell ref="A4:A5"/>
    <mergeCell ref="B4:B5"/>
    <mergeCell ref="AN4:AN5"/>
    <mergeCell ref="BG4:BG5"/>
    <mergeCell ref="A6:A7"/>
    <mergeCell ref="B6:B7"/>
    <mergeCell ref="AN6:AN7"/>
    <mergeCell ref="BG6:BG7"/>
    <mergeCell ref="BE1:BE3"/>
    <mergeCell ref="BF1:BF3"/>
    <mergeCell ref="BG1:BG3"/>
    <mergeCell ref="D2:J2"/>
    <mergeCell ref="K2:Q2"/>
    <mergeCell ref="R2:X2"/>
    <mergeCell ref="Y2:AE2"/>
    <mergeCell ref="AF2:AL2"/>
    <mergeCell ref="B1:AL1"/>
    <mergeCell ref="AO1:AZ2"/>
    <mergeCell ref="BA1:BA3"/>
    <mergeCell ref="BB1:BB3"/>
    <mergeCell ref="BC1:BC3"/>
    <mergeCell ref="BD1:BD3"/>
  </mergeCells>
  <pageMargins left="0.24" right="0.15748031496062992" top="0.19685039370078741" bottom="0.19685039370078741" header="0.15748031496062992" footer="0.15748031496062992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Normal="100" workbookViewId="0">
      <selection activeCell="Q13" sqref="Q13"/>
    </sheetView>
  </sheetViews>
  <sheetFormatPr defaultRowHeight="15.75"/>
  <cols>
    <col min="1" max="1" width="2.7109375" customWidth="1"/>
    <col min="2" max="2" width="23.42578125" style="341" customWidth="1"/>
    <col min="3" max="3" width="8.140625" style="278" customWidth="1"/>
    <col min="4" max="15" width="6.42578125" customWidth="1"/>
  </cols>
  <sheetData>
    <row r="1" spans="1:15" ht="124.5" customHeight="1" thickBo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s="2" customFormat="1" ht="18.75" customHeight="1" thickBot="1">
      <c r="A2" s="339"/>
      <c r="B2" s="340" t="s">
        <v>66</v>
      </c>
      <c r="C2" s="282" t="s">
        <v>148</v>
      </c>
      <c r="D2" s="412" t="s">
        <v>20</v>
      </c>
      <c r="E2" s="413"/>
      <c r="F2" s="413"/>
      <c r="G2" s="413"/>
      <c r="H2" s="413"/>
      <c r="I2" s="413"/>
      <c r="J2" s="527" t="s">
        <v>22</v>
      </c>
      <c r="K2" s="528"/>
      <c r="L2" s="528"/>
      <c r="M2" s="528"/>
      <c r="N2" s="528"/>
      <c r="O2" s="529"/>
    </row>
    <row r="3" spans="1:15" s="3" customFormat="1" ht="18.75" customHeight="1" thickBot="1">
      <c r="A3" s="337"/>
      <c r="B3" s="531" t="s">
        <v>65</v>
      </c>
      <c r="C3" s="543" t="s">
        <v>149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6">
        <v>1</v>
      </c>
      <c r="K3" s="87">
        <v>2</v>
      </c>
      <c r="L3" s="87">
        <v>3</v>
      </c>
      <c r="M3" s="87">
        <v>4</v>
      </c>
      <c r="N3" s="87">
        <v>5</v>
      </c>
      <c r="O3" s="342">
        <v>6</v>
      </c>
    </row>
    <row r="4" spans="1:15" s="3" customFormat="1" ht="28.5" customHeight="1" thickBot="1">
      <c r="A4" s="338"/>
      <c r="B4" s="532"/>
      <c r="C4" s="544"/>
      <c r="D4" s="391" t="s">
        <v>180</v>
      </c>
      <c r="E4" s="392" t="s">
        <v>181</v>
      </c>
      <c r="F4" s="393" t="s">
        <v>160</v>
      </c>
      <c r="G4" s="393" t="s">
        <v>161</v>
      </c>
      <c r="H4" s="393" t="s">
        <v>162</v>
      </c>
      <c r="I4" s="394" t="s">
        <v>164</v>
      </c>
      <c r="J4" s="395" t="s">
        <v>180</v>
      </c>
      <c r="K4" s="396" t="s">
        <v>181</v>
      </c>
      <c r="L4" s="393" t="s">
        <v>160</v>
      </c>
      <c r="M4" s="393" t="s">
        <v>161</v>
      </c>
      <c r="N4" s="393" t="s">
        <v>162</v>
      </c>
      <c r="O4" s="397" t="s">
        <v>164</v>
      </c>
    </row>
    <row r="5" spans="1:15" s="10" customFormat="1" ht="18.95" customHeight="1">
      <c r="A5" s="501">
        <v>1</v>
      </c>
      <c r="B5" s="533" t="s">
        <v>175</v>
      </c>
      <c r="C5" s="268" t="s">
        <v>130</v>
      </c>
      <c r="D5" s="361"/>
      <c r="E5" s="353"/>
      <c r="F5" s="353"/>
      <c r="G5" s="353"/>
      <c r="H5" s="353" t="s">
        <v>26</v>
      </c>
      <c r="I5" s="357" t="s">
        <v>26</v>
      </c>
      <c r="J5" s="361"/>
      <c r="K5" s="353" t="s">
        <v>26</v>
      </c>
      <c r="L5" s="353" t="s">
        <v>26</v>
      </c>
      <c r="M5" s="353"/>
      <c r="N5" s="353"/>
      <c r="O5" s="355"/>
    </row>
    <row r="6" spans="1:15" s="8" customFormat="1" ht="18.95" customHeight="1" thickBot="1">
      <c r="A6" s="502"/>
      <c r="B6" s="534"/>
      <c r="C6" s="334" t="s">
        <v>131</v>
      </c>
      <c r="D6" s="362"/>
      <c r="E6" s="354"/>
      <c r="F6" s="354"/>
      <c r="G6" s="354"/>
      <c r="H6" s="354" t="s">
        <v>13</v>
      </c>
      <c r="I6" s="358" t="s">
        <v>13</v>
      </c>
      <c r="J6" s="362"/>
      <c r="K6" s="354" t="s">
        <v>14</v>
      </c>
      <c r="L6" s="354" t="s">
        <v>14</v>
      </c>
      <c r="M6" s="354"/>
      <c r="N6" s="354"/>
      <c r="O6" s="356"/>
    </row>
    <row r="7" spans="1:15" s="10" customFormat="1" ht="18.95" customHeight="1">
      <c r="A7" s="501">
        <v>2</v>
      </c>
      <c r="B7" s="533" t="s">
        <v>7</v>
      </c>
      <c r="C7" s="272" t="s">
        <v>132</v>
      </c>
      <c r="D7" s="363"/>
      <c r="E7" s="364"/>
      <c r="F7" s="345"/>
      <c r="G7" s="346" t="s">
        <v>28</v>
      </c>
      <c r="H7" s="346" t="s">
        <v>79</v>
      </c>
      <c r="I7" s="376" t="s">
        <v>77</v>
      </c>
      <c r="J7" s="375"/>
      <c r="K7" s="364"/>
      <c r="L7" s="345"/>
      <c r="M7" s="347" t="s">
        <v>77</v>
      </c>
      <c r="N7" s="346" t="s">
        <v>28</v>
      </c>
      <c r="O7" s="383"/>
    </row>
    <row r="8" spans="1:15" s="8" customFormat="1" ht="18.95" customHeight="1" thickBot="1">
      <c r="A8" s="499"/>
      <c r="B8" s="534"/>
      <c r="C8" s="273" t="s">
        <v>133</v>
      </c>
      <c r="D8" s="365"/>
      <c r="E8" s="366"/>
      <c r="F8" s="348"/>
      <c r="G8" s="348" t="s">
        <v>15</v>
      </c>
      <c r="H8" s="348" t="s">
        <v>14</v>
      </c>
      <c r="I8" s="377" t="s">
        <v>1</v>
      </c>
      <c r="J8" s="365"/>
      <c r="K8" s="366"/>
      <c r="L8" s="348"/>
      <c r="M8" s="352" t="s">
        <v>2</v>
      </c>
      <c r="N8" s="348" t="s">
        <v>13</v>
      </c>
      <c r="O8" s="384"/>
    </row>
    <row r="9" spans="1:15" s="3" customFormat="1" ht="18.95" customHeight="1">
      <c r="A9" s="501">
        <v>3</v>
      </c>
      <c r="B9" s="533" t="s">
        <v>0</v>
      </c>
      <c r="C9" s="268" t="s">
        <v>135</v>
      </c>
      <c r="D9" s="371" t="s">
        <v>84</v>
      </c>
      <c r="E9" s="368" t="s">
        <v>84</v>
      </c>
      <c r="F9" s="368" t="s">
        <v>84</v>
      </c>
      <c r="G9" s="521" t="s">
        <v>191</v>
      </c>
      <c r="H9" s="522"/>
      <c r="I9" s="523"/>
      <c r="J9" s="375" t="s">
        <v>84</v>
      </c>
      <c r="K9" s="367" t="s">
        <v>84</v>
      </c>
      <c r="L9" s="345"/>
      <c r="M9" s="346"/>
      <c r="N9" s="364"/>
      <c r="O9" s="388" t="s">
        <v>84</v>
      </c>
    </row>
    <row r="10" spans="1:15" s="8" customFormat="1" ht="18.95" customHeight="1" thickBot="1">
      <c r="A10" s="502"/>
      <c r="B10" s="534"/>
      <c r="C10" s="273" t="s">
        <v>133</v>
      </c>
      <c r="D10" s="365" t="s">
        <v>18</v>
      </c>
      <c r="E10" s="366" t="s">
        <v>2</v>
      </c>
      <c r="F10" s="366" t="s">
        <v>13</v>
      </c>
      <c r="G10" s="524"/>
      <c r="H10" s="525"/>
      <c r="I10" s="526"/>
      <c r="J10" s="365" t="s">
        <v>2</v>
      </c>
      <c r="K10" s="366" t="s">
        <v>17</v>
      </c>
      <c r="L10" s="348"/>
      <c r="M10" s="348"/>
      <c r="N10" s="366"/>
      <c r="O10" s="384" t="s">
        <v>15</v>
      </c>
    </row>
    <row r="11" spans="1:15" s="10" customFormat="1" ht="18.95" customHeight="1">
      <c r="A11" s="501">
        <v>4</v>
      </c>
      <c r="B11" s="533" t="s">
        <v>5</v>
      </c>
      <c r="C11" s="268" t="s">
        <v>132</v>
      </c>
      <c r="D11" s="363"/>
      <c r="E11" s="367" t="s">
        <v>28</v>
      </c>
      <c r="F11" s="346" t="s">
        <v>77</v>
      </c>
      <c r="G11" s="346"/>
      <c r="H11" s="367" t="s">
        <v>28</v>
      </c>
      <c r="I11" s="376" t="s">
        <v>28</v>
      </c>
      <c r="J11" s="371" t="s">
        <v>28</v>
      </c>
      <c r="K11" s="368" t="s">
        <v>79</v>
      </c>
      <c r="L11" s="349" t="s">
        <v>77</v>
      </c>
      <c r="M11" s="345"/>
      <c r="N11" s="364"/>
      <c r="O11" s="383"/>
    </row>
    <row r="12" spans="1:15" s="8" customFormat="1" ht="18.95" customHeight="1" thickBot="1">
      <c r="A12" s="502"/>
      <c r="B12" s="534"/>
      <c r="C12" s="269" t="s">
        <v>133</v>
      </c>
      <c r="D12" s="365"/>
      <c r="E12" s="366" t="s">
        <v>3</v>
      </c>
      <c r="F12" s="348" t="s">
        <v>3</v>
      </c>
      <c r="G12" s="348"/>
      <c r="H12" s="366" t="s">
        <v>1</v>
      </c>
      <c r="I12" s="377" t="s">
        <v>2</v>
      </c>
      <c r="J12" s="365" t="s">
        <v>1</v>
      </c>
      <c r="K12" s="366" t="s">
        <v>3</v>
      </c>
      <c r="L12" s="348" t="s">
        <v>3</v>
      </c>
      <c r="M12" s="348"/>
      <c r="N12" s="366"/>
      <c r="O12" s="384"/>
    </row>
    <row r="13" spans="1:15" s="10" customFormat="1" ht="18.95" customHeight="1">
      <c r="A13" s="499">
        <v>5</v>
      </c>
      <c r="B13" s="533" t="s">
        <v>6</v>
      </c>
      <c r="C13" s="272" t="s">
        <v>132</v>
      </c>
      <c r="D13" s="361"/>
      <c r="E13" s="368" t="s">
        <v>77</v>
      </c>
      <c r="F13" s="343"/>
      <c r="G13" s="349" t="s">
        <v>79</v>
      </c>
      <c r="H13" s="368" t="s">
        <v>77</v>
      </c>
      <c r="I13" s="379" t="s">
        <v>77</v>
      </c>
      <c r="J13" s="371" t="s">
        <v>77</v>
      </c>
      <c r="K13" s="372"/>
      <c r="L13" s="349" t="s">
        <v>77</v>
      </c>
      <c r="M13" s="343"/>
      <c r="N13" s="368" t="s">
        <v>80</v>
      </c>
      <c r="O13" s="385" t="s">
        <v>80</v>
      </c>
    </row>
    <row r="14" spans="1:15" s="8" customFormat="1" ht="18.95" customHeight="1" thickBot="1">
      <c r="A14" s="502"/>
      <c r="B14" s="534"/>
      <c r="C14" s="273" t="s">
        <v>133</v>
      </c>
      <c r="D14" s="365"/>
      <c r="E14" s="366" t="s">
        <v>13</v>
      </c>
      <c r="F14" s="348"/>
      <c r="G14" s="348" t="s">
        <v>13</v>
      </c>
      <c r="H14" s="366" t="s">
        <v>15</v>
      </c>
      <c r="I14" s="377" t="s">
        <v>14</v>
      </c>
      <c r="J14" s="365" t="s">
        <v>13</v>
      </c>
      <c r="K14" s="366"/>
      <c r="L14" s="348" t="s">
        <v>18</v>
      </c>
      <c r="M14" s="348"/>
      <c r="N14" s="366" t="s">
        <v>15</v>
      </c>
      <c r="O14" s="384" t="s">
        <v>13</v>
      </c>
    </row>
    <row r="15" spans="1:15" s="10" customFormat="1" ht="18.95" customHeight="1">
      <c r="A15" s="501">
        <v>6</v>
      </c>
      <c r="B15" s="533" t="s">
        <v>8</v>
      </c>
      <c r="C15" s="268" t="s">
        <v>132</v>
      </c>
      <c r="D15" s="369" t="s">
        <v>80</v>
      </c>
      <c r="E15" s="370" t="s">
        <v>78</v>
      </c>
      <c r="F15" s="350"/>
      <c r="G15" s="350" t="s">
        <v>78</v>
      </c>
      <c r="H15" s="370" t="s">
        <v>79</v>
      </c>
      <c r="I15" s="380" t="s">
        <v>79</v>
      </c>
      <c r="J15" s="361"/>
      <c r="K15" s="370" t="s">
        <v>80</v>
      </c>
      <c r="L15" s="350" t="s">
        <v>80</v>
      </c>
      <c r="M15" s="343"/>
      <c r="N15" s="370" t="s">
        <v>80</v>
      </c>
      <c r="O15" s="386"/>
    </row>
    <row r="16" spans="1:15" s="8" customFormat="1" ht="18.95" customHeight="1" thickBot="1">
      <c r="A16" s="502"/>
      <c r="B16" s="534"/>
      <c r="C16" s="269" t="s">
        <v>133</v>
      </c>
      <c r="D16" s="365" t="s">
        <v>16</v>
      </c>
      <c r="E16" s="366" t="s">
        <v>1</v>
      </c>
      <c r="F16" s="348"/>
      <c r="G16" s="348" t="s">
        <v>3</v>
      </c>
      <c r="H16" s="366" t="s">
        <v>18</v>
      </c>
      <c r="I16" s="377" t="s">
        <v>16</v>
      </c>
      <c r="J16" s="365"/>
      <c r="K16" s="366" t="s">
        <v>18</v>
      </c>
      <c r="L16" s="348" t="s">
        <v>16</v>
      </c>
      <c r="M16" s="348"/>
      <c r="N16" s="366" t="s">
        <v>17</v>
      </c>
      <c r="O16" s="384"/>
    </row>
    <row r="17" spans="1:15" s="10" customFormat="1" ht="18.95" customHeight="1">
      <c r="A17" s="499">
        <v>7</v>
      </c>
      <c r="B17" s="533" t="s">
        <v>9</v>
      </c>
      <c r="C17" s="272" t="s">
        <v>132</v>
      </c>
      <c r="D17" s="371" t="s">
        <v>78</v>
      </c>
      <c r="E17" s="353"/>
      <c r="F17" s="349" t="s">
        <v>78</v>
      </c>
      <c r="G17" s="349" t="s">
        <v>79</v>
      </c>
      <c r="H17" s="372"/>
      <c r="I17" s="378"/>
      <c r="J17" s="361"/>
      <c r="K17" s="372"/>
      <c r="L17" s="343"/>
      <c r="M17" s="349" t="s">
        <v>79</v>
      </c>
      <c r="N17" s="368" t="s">
        <v>78</v>
      </c>
      <c r="O17" s="385" t="s">
        <v>78</v>
      </c>
    </row>
    <row r="18" spans="1:15" s="8" customFormat="1" ht="18.95" customHeight="1" thickBot="1">
      <c r="A18" s="502"/>
      <c r="B18" s="534"/>
      <c r="C18" s="273" t="s">
        <v>133</v>
      </c>
      <c r="D18" s="362" t="s">
        <v>17</v>
      </c>
      <c r="E18" s="354"/>
      <c r="F18" s="344" t="s">
        <v>15</v>
      </c>
      <c r="G18" s="344" t="s">
        <v>17</v>
      </c>
      <c r="H18" s="373"/>
      <c r="I18" s="381"/>
      <c r="J18" s="362"/>
      <c r="K18" s="373"/>
      <c r="L18" s="344"/>
      <c r="M18" s="344" t="s">
        <v>1</v>
      </c>
      <c r="N18" s="373" t="s">
        <v>16</v>
      </c>
      <c r="O18" s="387" t="s">
        <v>14</v>
      </c>
    </row>
    <row r="19" spans="1:15" s="10" customFormat="1" ht="18.95" customHeight="1">
      <c r="A19" s="501">
        <v>8</v>
      </c>
      <c r="B19" s="533" t="s">
        <v>170</v>
      </c>
      <c r="C19" s="268" t="s">
        <v>136</v>
      </c>
      <c r="D19" s="363"/>
      <c r="E19" s="364"/>
      <c r="F19" s="346" t="s">
        <v>29</v>
      </c>
      <c r="G19" s="346" t="s">
        <v>29</v>
      </c>
      <c r="H19" s="367" t="s">
        <v>29</v>
      </c>
      <c r="I19" s="376" t="s">
        <v>29</v>
      </c>
      <c r="J19" s="363"/>
      <c r="K19" s="367" t="s">
        <v>29</v>
      </c>
      <c r="L19" s="346" t="s">
        <v>29</v>
      </c>
      <c r="M19" s="345"/>
      <c r="N19" s="367" t="s">
        <v>29</v>
      </c>
      <c r="O19" s="383"/>
    </row>
    <row r="20" spans="1:15" s="8" customFormat="1" ht="18.95" customHeight="1" thickBot="1">
      <c r="A20" s="502"/>
      <c r="B20" s="534"/>
      <c r="C20" s="269" t="s">
        <v>133</v>
      </c>
      <c r="D20" s="365"/>
      <c r="E20" s="366"/>
      <c r="F20" s="348" t="s">
        <v>2</v>
      </c>
      <c r="G20" s="348" t="s">
        <v>18</v>
      </c>
      <c r="H20" s="366" t="s">
        <v>16</v>
      </c>
      <c r="I20" s="377" t="s">
        <v>17</v>
      </c>
      <c r="J20" s="365"/>
      <c r="K20" s="366" t="s">
        <v>16</v>
      </c>
      <c r="L20" s="348" t="s">
        <v>17</v>
      </c>
      <c r="M20" s="348"/>
      <c r="N20" s="366" t="s">
        <v>18</v>
      </c>
      <c r="O20" s="384"/>
    </row>
    <row r="21" spans="1:15" s="10" customFormat="1" ht="18.95" customHeight="1">
      <c r="A21" s="501">
        <v>9</v>
      </c>
      <c r="B21" s="533" t="s">
        <v>173</v>
      </c>
      <c r="C21" s="272" t="s">
        <v>136</v>
      </c>
      <c r="D21" s="363"/>
      <c r="E21" s="367" t="s">
        <v>29</v>
      </c>
      <c r="F21" s="346" t="s">
        <v>29</v>
      </c>
      <c r="G21" s="345"/>
      <c r="H21" s="367" t="s">
        <v>29</v>
      </c>
      <c r="I21" s="376" t="s">
        <v>29</v>
      </c>
      <c r="J21" s="371" t="s">
        <v>29</v>
      </c>
      <c r="K21" s="372"/>
      <c r="L21" s="349" t="s">
        <v>29</v>
      </c>
      <c r="M21" s="349" t="s">
        <v>29</v>
      </c>
      <c r="N21" s="343"/>
      <c r="O21" s="385" t="s">
        <v>29</v>
      </c>
    </row>
    <row r="22" spans="1:15" s="8" customFormat="1" ht="18.95" customHeight="1" thickBot="1">
      <c r="A22" s="502"/>
      <c r="B22" s="534"/>
      <c r="C22" s="273" t="s">
        <v>133</v>
      </c>
      <c r="D22" s="365"/>
      <c r="E22" s="366" t="s">
        <v>14</v>
      </c>
      <c r="F22" s="348" t="s">
        <v>1</v>
      </c>
      <c r="G22" s="348"/>
      <c r="H22" s="366" t="s">
        <v>3</v>
      </c>
      <c r="I22" s="377" t="s">
        <v>15</v>
      </c>
      <c r="J22" s="362" t="s">
        <v>15</v>
      </c>
      <c r="K22" s="373"/>
      <c r="L22" s="344" t="s">
        <v>13</v>
      </c>
      <c r="M22" s="344" t="s">
        <v>3</v>
      </c>
      <c r="N22" s="344"/>
      <c r="O22" s="387" t="s">
        <v>1</v>
      </c>
    </row>
    <row r="23" spans="1:15" s="10" customFormat="1" ht="18.95" customHeight="1">
      <c r="A23" s="501">
        <v>10</v>
      </c>
      <c r="B23" s="533" t="s">
        <v>174</v>
      </c>
      <c r="C23" s="268" t="s">
        <v>137</v>
      </c>
      <c r="D23" s="363"/>
      <c r="E23" s="359"/>
      <c r="F23" s="345" t="s">
        <v>39</v>
      </c>
      <c r="G23" s="345" t="s">
        <v>39</v>
      </c>
      <c r="H23" s="364" t="s">
        <v>39</v>
      </c>
      <c r="I23" s="382"/>
      <c r="J23" s="363" t="s">
        <v>39</v>
      </c>
      <c r="K23" s="364" t="s">
        <v>39</v>
      </c>
      <c r="L23" s="364" t="s">
        <v>39</v>
      </c>
      <c r="M23" s="521" t="s">
        <v>184</v>
      </c>
      <c r="N23" s="522"/>
      <c r="O23" s="523"/>
    </row>
    <row r="24" spans="1:15" s="8" customFormat="1" ht="18.95" customHeight="1" thickBot="1">
      <c r="A24" s="502"/>
      <c r="B24" s="534"/>
      <c r="C24" s="269" t="s">
        <v>133</v>
      </c>
      <c r="D24" s="365"/>
      <c r="E24" s="360"/>
      <c r="F24" s="348" t="s">
        <v>14</v>
      </c>
      <c r="G24" s="348" t="s">
        <v>16</v>
      </c>
      <c r="H24" s="366" t="s">
        <v>17</v>
      </c>
      <c r="I24" s="377"/>
      <c r="J24" s="365" t="s">
        <v>14</v>
      </c>
      <c r="K24" s="366" t="s">
        <v>15</v>
      </c>
      <c r="L24" s="366" t="s">
        <v>2</v>
      </c>
      <c r="M24" s="524"/>
      <c r="N24" s="525"/>
      <c r="O24" s="526"/>
    </row>
    <row r="25" spans="1:15" s="10" customFormat="1" ht="18.95" customHeight="1">
      <c r="A25" s="501">
        <v>11</v>
      </c>
      <c r="B25" s="533" t="s">
        <v>171</v>
      </c>
      <c r="C25" s="272" t="s">
        <v>138</v>
      </c>
      <c r="D25" s="375" t="s">
        <v>81</v>
      </c>
      <c r="E25" s="389" t="s">
        <v>81</v>
      </c>
      <c r="F25" s="343"/>
      <c r="G25" s="346" t="s">
        <v>81</v>
      </c>
      <c r="H25" s="390" t="s">
        <v>46</v>
      </c>
      <c r="I25" s="376" t="s">
        <v>60</v>
      </c>
      <c r="J25" s="375" t="s">
        <v>46</v>
      </c>
      <c r="K25" s="367" t="s">
        <v>60</v>
      </c>
      <c r="L25" s="390" t="s">
        <v>60</v>
      </c>
      <c r="M25" s="521" t="s">
        <v>184</v>
      </c>
      <c r="N25" s="522"/>
      <c r="O25" s="523"/>
    </row>
    <row r="26" spans="1:15" s="8" customFormat="1" ht="18.95" customHeight="1" thickBot="1">
      <c r="A26" s="499"/>
      <c r="B26" s="534"/>
      <c r="C26" s="269" t="s">
        <v>133</v>
      </c>
      <c r="D26" s="362" t="s">
        <v>13</v>
      </c>
      <c r="E26" s="354" t="s">
        <v>15</v>
      </c>
      <c r="F26" s="344"/>
      <c r="G26" s="344" t="s">
        <v>14</v>
      </c>
      <c r="H26" s="373" t="s">
        <v>2</v>
      </c>
      <c r="I26" s="381" t="s">
        <v>18</v>
      </c>
      <c r="J26" s="362" t="s">
        <v>3</v>
      </c>
      <c r="K26" s="373" t="s">
        <v>13</v>
      </c>
      <c r="L26" s="373" t="s">
        <v>15</v>
      </c>
      <c r="M26" s="524"/>
      <c r="N26" s="525"/>
      <c r="O26" s="526"/>
    </row>
    <row r="27" spans="1:15" s="10" customFormat="1" ht="18.95" customHeight="1">
      <c r="A27" s="501">
        <v>12</v>
      </c>
      <c r="B27" s="542" t="s">
        <v>11</v>
      </c>
      <c r="C27" s="335" t="s">
        <v>139</v>
      </c>
      <c r="D27" s="363" t="s">
        <v>97</v>
      </c>
      <c r="E27" s="364" t="s">
        <v>85</v>
      </c>
      <c r="F27" s="364" t="s">
        <v>85</v>
      </c>
      <c r="G27" s="364" t="s">
        <v>85</v>
      </c>
      <c r="H27" s="359"/>
      <c r="I27" s="382"/>
      <c r="J27" s="363"/>
      <c r="K27" s="364"/>
      <c r="L27" s="345"/>
      <c r="M27" s="345" t="s">
        <v>97</v>
      </c>
      <c r="N27" s="345" t="s">
        <v>97</v>
      </c>
      <c r="O27" s="383" t="s">
        <v>97</v>
      </c>
    </row>
    <row r="28" spans="1:15" s="8" customFormat="1" ht="18.95" customHeight="1" thickBot="1">
      <c r="A28" s="502"/>
      <c r="B28" s="534"/>
      <c r="C28" s="269" t="s">
        <v>133</v>
      </c>
      <c r="D28" s="365" t="s">
        <v>89</v>
      </c>
      <c r="E28" s="374" t="s">
        <v>183</v>
      </c>
      <c r="F28" s="374" t="s">
        <v>183</v>
      </c>
      <c r="G28" s="374" t="s">
        <v>183</v>
      </c>
      <c r="H28" s="360"/>
      <c r="I28" s="377"/>
      <c r="J28" s="365"/>
      <c r="K28" s="366"/>
      <c r="L28" s="348"/>
      <c r="M28" s="348" t="s">
        <v>93</v>
      </c>
      <c r="N28" s="352" t="s">
        <v>89</v>
      </c>
      <c r="O28" s="384" t="s">
        <v>86</v>
      </c>
    </row>
    <row r="29" spans="1:15" s="8" customFormat="1" ht="18.95" customHeight="1">
      <c r="A29" s="289">
        <v>13</v>
      </c>
      <c r="B29" s="546" t="s">
        <v>189</v>
      </c>
      <c r="C29" s="336" t="s">
        <v>139</v>
      </c>
      <c r="D29" s="363" t="s">
        <v>97</v>
      </c>
      <c r="E29" s="364"/>
      <c r="F29" s="364"/>
      <c r="G29" s="364"/>
      <c r="H29" s="364"/>
      <c r="I29" s="383"/>
      <c r="J29" s="361"/>
      <c r="K29" s="372"/>
      <c r="L29" s="343"/>
      <c r="M29" s="343" t="s">
        <v>97</v>
      </c>
      <c r="N29" s="343" t="s">
        <v>97</v>
      </c>
      <c r="O29" s="386" t="s">
        <v>97</v>
      </c>
    </row>
    <row r="30" spans="1:15" s="8" customFormat="1" ht="18.95" customHeight="1" thickBot="1">
      <c r="A30" s="289"/>
      <c r="B30" s="534"/>
      <c r="C30" s="336" t="s">
        <v>134</v>
      </c>
      <c r="D30" s="365" t="s">
        <v>90</v>
      </c>
      <c r="E30" s="366"/>
      <c r="F30" s="366"/>
      <c r="G30" s="366"/>
      <c r="H30" s="366"/>
      <c r="I30" s="384"/>
      <c r="J30" s="362"/>
      <c r="K30" s="373"/>
      <c r="L30" s="344"/>
      <c r="M30" s="344" t="s">
        <v>94</v>
      </c>
      <c r="N30" s="351" t="s">
        <v>90</v>
      </c>
      <c r="O30" s="387" t="s">
        <v>87</v>
      </c>
    </row>
    <row r="31" spans="1:15" s="10" customFormat="1" ht="18.95" customHeight="1">
      <c r="A31" s="501">
        <v>14</v>
      </c>
      <c r="B31" s="533" t="s">
        <v>188</v>
      </c>
      <c r="C31" s="268" t="s">
        <v>140</v>
      </c>
      <c r="D31" s="361" t="s">
        <v>98</v>
      </c>
      <c r="E31" s="372"/>
      <c r="F31" s="372"/>
      <c r="G31" s="372"/>
      <c r="H31" s="372"/>
      <c r="I31" s="378"/>
      <c r="J31" s="363"/>
      <c r="K31" s="364"/>
      <c r="L31" s="345"/>
      <c r="M31" s="345" t="s">
        <v>98</v>
      </c>
      <c r="N31" s="345" t="s">
        <v>98</v>
      </c>
      <c r="O31" s="383" t="s">
        <v>98</v>
      </c>
    </row>
    <row r="32" spans="1:15" s="8" customFormat="1" ht="18.95" customHeight="1" thickBot="1">
      <c r="A32" s="502"/>
      <c r="B32" s="534"/>
      <c r="C32" s="269" t="s">
        <v>134</v>
      </c>
      <c r="D32" s="362" t="s">
        <v>91</v>
      </c>
      <c r="E32" s="373"/>
      <c r="F32" s="373"/>
      <c r="G32" s="373"/>
      <c r="H32" s="373"/>
      <c r="I32" s="381"/>
      <c r="J32" s="365"/>
      <c r="K32" s="366"/>
      <c r="L32" s="348"/>
      <c r="M32" s="348" t="s">
        <v>95</v>
      </c>
      <c r="N32" s="352" t="s">
        <v>91</v>
      </c>
      <c r="O32" s="384" t="s">
        <v>88</v>
      </c>
    </row>
    <row r="33" spans="1:15" s="8" customFormat="1" ht="18.95" customHeight="1">
      <c r="A33" s="501">
        <v>15</v>
      </c>
      <c r="B33" s="545" t="s">
        <v>190</v>
      </c>
      <c r="C33" s="273" t="s">
        <v>140</v>
      </c>
      <c r="D33" s="363" t="s">
        <v>98</v>
      </c>
      <c r="E33" s="364"/>
      <c r="F33" s="364"/>
      <c r="G33" s="364"/>
      <c r="H33" s="364"/>
      <c r="I33" s="383"/>
      <c r="J33" s="361"/>
      <c r="K33" s="372"/>
      <c r="L33" s="345"/>
      <c r="M33" s="345" t="s">
        <v>98</v>
      </c>
      <c r="N33" s="345" t="s">
        <v>98</v>
      </c>
      <c r="O33" s="386"/>
    </row>
    <row r="34" spans="1:15" s="8" customFormat="1" ht="18.95" customHeight="1" thickBot="1">
      <c r="A34" s="502"/>
      <c r="B34" s="534"/>
      <c r="C34" s="273" t="s">
        <v>134</v>
      </c>
      <c r="D34" s="365" t="s">
        <v>92</v>
      </c>
      <c r="E34" s="366"/>
      <c r="F34" s="366"/>
      <c r="G34" s="366"/>
      <c r="H34" s="366"/>
      <c r="I34" s="384"/>
      <c r="J34" s="362"/>
      <c r="K34" s="373"/>
      <c r="L34" s="344"/>
      <c r="M34" s="344" t="s">
        <v>96</v>
      </c>
      <c r="N34" s="351" t="s">
        <v>92</v>
      </c>
      <c r="O34" s="387"/>
    </row>
    <row r="35" spans="1:15" s="10" customFormat="1" ht="18.95" customHeight="1">
      <c r="A35" s="501">
        <v>16</v>
      </c>
      <c r="B35" s="533" t="s">
        <v>61</v>
      </c>
      <c r="C35" s="268" t="s">
        <v>141</v>
      </c>
      <c r="D35" s="363" t="s">
        <v>106</v>
      </c>
      <c r="E35" s="364" t="s">
        <v>107</v>
      </c>
      <c r="F35" s="364" t="s">
        <v>107</v>
      </c>
      <c r="G35" s="521" t="s">
        <v>185</v>
      </c>
      <c r="H35" s="522"/>
      <c r="I35" s="523"/>
      <c r="J35" s="363" t="s">
        <v>106</v>
      </c>
      <c r="K35" s="364" t="s">
        <v>107</v>
      </c>
      <c r="L35" s="345"/>
      <c r="M35" s="345" t="s">
        <v>107</v>
      </c>
      <c r="N35" s="345"/>
      <c r="O35" s="383" t="s">
        <v>107</v>
      </c>
    </row>
    <row r="36" spans="1:15" s="8" customFormat="1" ht="18.95" customHeight="1" thickBot="1">
      <c r="A36" s="502"/>
      <c r="B36" s="534"/>
      <c r="C36" s="269" t="s">
        <v>133</v>
      </c>
      <c r="D36" s="365" t="s">
        <v>15</v>
      </c>
      <c r="E36" s="366" t="s">
        <v>100</v>
      </c>
      <c r="F36" s="366" t="s">
        <v>101</v>
      </c>
      <c r="G36" s="524"/>
      <c r="H36" s="525"/>
      <c r="I36" s="526"/>
      <c r="J36" s="365" t="s">
        <v>99</v>
      </c>
      <c r="K36" s="366" t="s">
        <v>102</v>
      </c>
      <c r="L36" s="348"/>
      <c r="M36" s="348" t="s">
        <v>100</v>
      </c>
      <c r="N36" s="348"/>
      <c r="O36" s="384" t="s">
        <v>3</v>
      </c>
    </row>
    <row r="37" spans="1:15" s="10" customFormat="1" ht="18.95" customHeight="1">
      <c r="A37" s="501">
        <v>17</v>
      </c>
      <c r="B37" s="533" t="s">
        <v>176</v>
      </c>
      <c r="C37" s="272" t="s">
        <v>142</v>
      </c>
      <c r="D37" s="375" t="s">
        <v>82</v>
      </c>
      <c r="E37" s="367" t="s">
        <v>82</v>
      </c>
      <c r="F37" s="367" t="s">
        <v>82</v>
      </c>
      <c r="G37" s="521" t="s">
        <v>186</v>
      </c>
      <c r="H37" s="522"/>
      <c r="I37" s="523"/>
      <c r="J37" s="371" t="s">
        <v>82</v>
      </c>
      <c r="K37" s="368" t="s">
        <v>82</v>
      </c>
      <c r="L37" s="343"/>
      <c r="M37" s="349" t="s">
        <v>82</v>
      </c>
      <c r="N37" s="349" t="s">
        <v>82</v>
      </c>
      <c r="O37" s="386"/>
    </row>
    <row r="38" spans="1:15" s="8" customFormat="1" ht="18.95" customHeight="1" thickBot="1">
      <c r="A38" s="499"/>
      <c r="B38" s="534"/>
      <c r="C38" s="269" t="s">
        <v>133</v>
      </c>
      <c r="D38" s="365" t="s">
        <v>14</v>
      </c>
      <c r="E38" s="366" t="s">
        <v>101</v>
      </c>
      <c r="F38" s="366" t="s">
        <v>99</v>
      </c>
      <c r="G38" s="524"/>
      <c r="H38" s="525"/>
      <c r="I38" s="526"/>
      <c r="J38" s="365" t="s">
        <v>100</v>
      </c>
      <c r="K38" s="373" t="s">
        <v>102</v>
      </c>
      <c r="L38" s="344"/>
      <c r="M38" s="348" t="s">
        <v>101</v>
      </c>
      <c r="N38" s="344" t="s">
        <v>14</v>
      </c>
      <c r="O38" s="387"/>
    </row>
    <row r="39" spans="1:15" s="10" customFormat="1" ht="18.95" customHeight="1">
      <c r="A39" s="501">
        <v>18</v>
      </c>
      <c r="B39" s="533" t="s">
        <v>177</v>
      </c>
      <c r="C39" s="268" t="s">
        <v>143</v>
      </c>
      <c r="D39" s="363"/>
      <c r="E39" s="368" t="s">
        <v>83</v>
      </c>
      <c r="F39" s="349" t="s">
        <v>83</v>
      </c>
      <c r="G39" s="345" t="s">
        <v>25</v>
      </c>
      <c r="H39" s="345"/>
      <c r="I39" s="382" t="s">
        <v>25</v>
      </c>
      <c r="J39" s="371" t="s">
        <v>83</v>
      </c>
      <c r="K39" s="364"/>
      <c r="L39" s="345" t="s">
        <v>25</v>
      </c>
      <c r="M39" s="349" t="s">
        <v>83</v>
      </c>
      <c r="N39" s="345"/>
      <c r="O39" s="383" t="s">
        <v>25</v>
      </c>
    </row>
    <row r="40" spans="1:15" s="8" customFormat="1" ht="18.95" customHeight="1" thickBot="1">
      <c r="A40" s="499"/>
      <c r="B40" s="534"/>
      <c r="C40" s="269" t="s">
        <v>133</v>
      </c>
      <c r="D40" s="365"/>
      <c r="E40" s="366" t="s">
        <v>99</v>
      </c>
      <c r="F40" s="348" t="s">
        <v>100</v>
      </c>
      <c r="G40" s="348" t="s">
        <v>1</v>
      </c>
      <c r="H40" s="348"/>
      <c r="I40" s="377" t="s">
        <v>3</v>
      </c>
      <c r="J40" s="365" t="s">
        <v>101</v>
      </c>
      <c r="K40" s="366"/>
      <c r="L40" s="348" t="s">
        <v>1</v>
      </c>
      <c r="M40" s="348" t="s">
        <v>99</v>
      </c>
      <c r="N40" s="348"/>
      <c r="O40" s="384" t="s">
        <v>2</v>
      </c>
    </row>
    <row r="41" spans="1:15" s="10" customFormat="1" ht="18.95" customHeight="1">
      <c r="A41" s="501">
        <v>19</v>
      </c>
      <c r="B41" s="533" t="s">
        <v>178</v>
      </c>
      <c r="C41" s="272" t="s">
        <v>144</v>
      </c>
      <c r="D41" s="361"/>
      <c r="E41" s="372"/>
      <c r="F41" s="539" t="s">
        <v>182</v>
      </c>
      <c r="G41" s="540"/>
      <c r="H41" s="541"/>
      <c r="I41" s="378"/>
      <c r="J41" s="363"/>
      <c r="K41" s="372"/>
      <c r="L41" s="539" t="s">
        <v>182</v>
      </c>
      <c r="M41" s="540"/>
      <c r="N41" s="541"/>
      <c r="O41" s="383"/>
    </row>
    <row r="42" spans="1:15" s="8" customFormat="1" ht="18.95" customHeight="1" thickBot="1">
      <c r="A42" s="502"/>
      <c r="B42" s="534"/>
      <c r="C42" s="275" t="s">
        <v>134</v>
      </c>
      <c r="D42" s="362"/>
      <c r="E42" s="373"/>
      <c r="F42" s="536" t="s">
        <v>23</v>
      </c>
      <c r="G42" s="537"/>
      <c r="H42" s="538"/>
      <c r="I42" s="381"/>
      <c r="J42" s="362"/>
      <c r="K42" s="373"/>
      <c r="L42" s="536" t="s">
        <v>23</v>
      </c>
      <c r="M42" s="537"/>
      <c r="N42" s="538"/>
      <c r="O42" s="387"/>
    </row>
    <row r="43" spans="1:15" s="10" customFormat="1" ht="18.95" customHeight="1">
      <c r="A43" s="501">
        <v>20</v>
      </c>
      <c r="B43" s="533" t="s">
        <v>179</v>
      </c>
      <c r="C43" s="268" t="s">
        <v>145</v>
      </c>
      <c r="D43" s="363"/>
      <c r="E43" s="364"/>
      <c r="F43" s="345"/>
      <c r="G43" s="346" t="s">
        <v>27</v>
      </c>
      <c r="H43" s="346" t="s">
        <v>27</v>
      </c>
      <c r="I43" s="376" t="s">
        <v>27</v>
      </c>
      <c r="J43" s="363"/>
      <c r="K43" s="367" t="s">
        <v>27</v>
      </c>
      <c r="L43" s="367" t="s">
        <v>27</v>
      </c>
      <c r="M43" s="521" t="s">
        <v>187</v>
      </c>
      <c r="N43" s="522"/>
      <c r="O43" s="523"/>
    </row>
    <row r="44" spans="1:15" s="8" customFormat="1" ht="18.95" customHeight="1" thickBot="1">
      <c r="A44" s="502"/>
      <c r="B44" s="534"/>
      <c r="C44" s="269" t="s">
        <v>133</v>
      </c>
      <c r="D44" s="365"/>
      <c r="E44" s="366"/>
      <c r="F44" s="348"/>
      <c r="G44" s="348" t="s">
        <v>2</v>
      </c>
      <c r="H44" s="348" t="s">
        <v>13</v>
      </c>
      <c r="I44" s="377" t="s">
        <v>13</v>
      </c>
      <c r="J44" s="365"/>
      <c r="K44" s="366" t="s">
        <v>14</v>
      </c>
      <c r="L44" s="366" t="s">
        <v>14</v>
      </c>
      <c r="M44" s="524"/>
      <c r="N44" s="525"/>
      <c r="O44" s="526"/>
    </row>
    <row r="45" spans="1:15" s="6" customFormat="1" ht="92.25" customHeight="1">
      <c r="A45" s="535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</row>
  </sheetData>
  <mergeCells count="55">
    <mergeCell ref="C3:C4"/>
    <mergeCell ref="A27:A28"/>
    <mergeCell ref="A35:A36"/>
    <mergeCell ref="A39:A40"/>
    <mergeCell ref="B21:B22"/>
    <mergeCell ref="B23:B24"/>
    <mergeCell ref="B25:B26"/>
    <mergeCell ref="B33:B34"/>
    <mergeCell ref="B35:B36"/>
    <mergeCell ref="B9:B10"/>
    <mergeCell ref="B11:B12"/>
    <mergeCell ref="B13:B14"/>
    <mergeCell ref="A33:A34"/>
    <mergeCell ref="B29:B30"/>
    <mergeCell ref="A31:A32"/>
    <mergeCell ref="B31:B32"/>
    <mergeCell ref="B27:B28"/>
    <mergeCell ref="A25:A26"/>
    <mergeCell ref="A15:A16"/>
    <mergeCell ref="B15:B16"/>
    <mergeCell ref="B17:B18"/>
    <mergeCell ref="B19:B20"/>
    <mergeCell ref="A45:O45"/>
    <mergeCell ref="L42:N42"/>
    <mergeCell ref="L41:N41"/>
    <mergeCell ref="A41:A42"/>
    <mergeCell ref="A37:A38"/>
    <mergeCell ref="F42:H42"/>
    <mergeCell ref="B37:B38"/>
    <mergeCell ref="A43:A44"/>
    <mergeCell ref="B41:B42"/>
    <mergeCell ref="B43:B44"/>
    <mergeCell ref="B39:B40"/>
    <mergeCell ref="F41:H41"/>
    <mergeCell ref="D2:I2"/>
    <mergeCell ref="J2:O2"/>
    <mergeCell ref="A1:O1"/>
    <mergeCell ref="B3:B4"/>
    <mergeCell ref="M23:O24"/>
    <mergeCell ref="A9:A10"/>
    <mergeCell ref="A11:A12"/>
    <mergeCell ref="A5:A6"/>
    <mergeCell ref="B5:B6"/>
    <mergeCell ref="A7:A8"/>
    <mergeCell ref="B7:B8"/>
    <mergeCell ref="A21:A22"/>
    <mergeCell ref="A23:A24"/>
    <mergeCell ref="A17:A18"/>
    <mergeCell ref="A19:A20"/>
    <mergeCell ref="A13:A14"/>
    <mergeCell ref="M25:O26"/>
    <mergeCell ref="G35:I36"/>
    <mergeCell ref="G37:I38"/>
    <mergeCell ref="M43:O44"/>
    <mergeCell ref="G9:I10"/>
  </mergeCells>
  <pageMargins left="0.54" right="0.51" top="0.23" bottom="0.26" header="0.15748031496062992" footer="0.1574803149606299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2ο ΓΥΜΝ Ωρ 2 Πρ Διδ Οκτ17</vt:lpstr>
      <vt:lpstr>2ο ΓΥΜΝ Ωρ Πρ Διδ Οκτ17 Γον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user</cp:lastModifiedBy>
  <cp:lastPrinted>2017-10-18T10:52:24Z</cp:lastPrinted>
  <dcterms:created xsi:type="dcterms:W3CDTF">2015-09-15T19:18:39Z</dcterms:created>
  <dcterms:modified xsi:type="dcterms:W3CDTF">2017-10-19T09:28:09Z</dcterms:modified>
</cp:coreProperties>
</file>